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nso.local\dfs\Nov\V\УБПиГД\Отчеты_Об_исполнении_обл.бюджета\2019 год\Закон об испол облбюджета за 2019 год\На отправку в ЗС НСО\"/>
    </mc:Choice>
  </mc:AlternateContent>
  <bookViews>
    <workbookView xWindow="0" yWindow="60" windowWidth="19200" windowHeight="10800"/>
  </bookViews>
  <sheets>
    <sheet name="прил2" sheetId="2" r:id="rId1"/>
  </sheets>
  <definedNames>
    <definedName name="_xlnm._FilterDatabase" localSheetId="0" hidden="1">прил2!$A$12:$ES$378</definedName>
    <definedName name="_xlnm.Print_Titles" localSheetId="0">прил2!$11:$11</definedName>
    <definedName name="_xlnm.Print_Area" localSheetId="0">прил2!$A$1:$C$378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25" i="2" l="1"/>
  <c r="C324" i="2" s="1"/>
  <c r="C296" i="2"/>
  <c r="C270" i="2"/>
  <c r="C226" i="2"/>
  <c r="C222" i="2"/>
  <c r="C218" i="2"/>
  <c r="C200" i="2"/>
  <c r="C199" i="2" s="1"/>
  <c r="C192" i="2"/>
  <c r="C187" i="2"/>
  <c r="C189" i="2"/>
  <c r="C174" i="2"/>
  <c r="C168" i="2"/>
  <c r="C163" i="2"/>
  <c r="C136" i="2"/>
  <c r="C133" i="2" s="1"/>
  <c r="C80" i="2"/>
  <c r="C74" i="2"/>
  <c r="C42" i="2"/>
  <c r="C40" i="2"/>
  <c r="C38" i="2"/>
  <c r="C36" i="2"/>
  <c r="C32" i="2"/>
  <c r="C221" i="2" l="1"/>
  <c r="C339" i="2"/>
  <c r="C321" i="2"/>
  <c r="C216" i="2"/>
  <c r="C215" i="2" s="1"/>
  <c r="C213" i="2"/>
  <c r="C211" i="2"/>
  <c r="C209" i="2"/>
  <c r="C207" i="2"/>
  <c r="C205" i="2"/>
  <c r="C203" i="2"/>
  <c r="C195" i="2"/>
  <c r="C194" i="2" s="1"/>
  <c r="C191" i="2"/>
  <c r="C185" i="2"/>
  <c r="C183" i="2"/>
  <c r="C180" i="2"/>
  <c r="C179" i="2" s="1"/>
  <c r="C177" i="2"/>
  <c r="C176" i="2" s="1"/>
  <c r="C172" i="2"/>
  <c r="C171" i="2" s="1"/>
  <c r="C166" i="2"/>
  <c r="C165" i="2" s="1"/>
  <c r="C161" i="2"/>
  <c r="C159" i="2"/>
  <c r="C149" i="2"/>
  <c r="C148" i="2" s="1"/>
  <c r="C146" i="2"/>
  <c r="C144" i="2"/>
  <c r="C141" i="2"/>
  <c r="C130" i="2"/>
  <c r="C129" i="2" s="1"/>
  <c r="C127" i="2"/>
  <c r="C126" i="2" s="1"/>
  <c r="C123" i="2"/>
  <c r="C121" i="2"/>
  <c r="C118" i="2"/>
  <c r="C116" i="2"/>
  <c r="C112" i="2"/>
  <c r="C110" i="2"/>
  <c r="C105" i="2"/>
  <c r="C103" i="2"/>
  <c r="C102" i="2" s="1"/>
  <c r="C99" i="2"/>
  <c r="C90" i="2"/>
  <c r="C87" i="2"/>
  <c r="C69" i="2"/>
  <c r="C65" i="2"/>
  <c r="C60" i="2"/>
  <c r="C57" i="2"/>
  <c r="C54" i="2"/>
  <c r="C50" i="2"/>
  <c r="C47" i="2"/>
  <c r="C26" i="2"/>
  <c r="C25" i="2" s="1"/>
  <c r="C18" i="2"/>
  <c r="C15" i="2"/>
  <c r="C14" i="2" s="1"/>
  <c r="C220" i="2" l="1"/>
  <c r="C120" i="2"/>
  <c r="C115" i="2" s="1"/>
  <c r="C64" i="2"/>
  <c r="C77" i="2"/>
  <c r="C73" i="2" s="1"/>
  <c r="C154" i="2"/>
  <c r="C153" i="2" s="1"/>
  <c r="C24" i="2"/>
  <c r="C13" i="2"/>
  <c r="C46" i="2"/>
  <c r="C45" i="2" s="1"/>
  <c r="C170" i="2"/>
  <c r="C182" i="2"/>
  <c r="C98" i="2"/>
  <c r="C140" i="2"/>
  <c r="C132" i="2" s="1"/>
  <c r="C56" i="2"/>
  <c r="C12" i="2" l="1"/>
</calcChain>
</file>

<file path=xl/sharedStrings.xml><?xml version="1.0" encoding="utf-8"?>
<sst xmlns="http://schemas.openxmlformats.org/spreadsheetml/2006/main" count="742" uniqueCount="740">
  <si>
    <t>к Закону Новосибирской области</t>
  </si>
  <si>
    <t>"Об исполнении областного бюджета</t>
  </si>
  <si>
    <t>тыс. рублей</t>
  </si>
  <si>
    <t>Прочие доходы от компенсации затрат бюджетов субъектов Российской Федерации</t>
  </si>
  <si>
    <t>1 16 90020 02 0000 140</t>
  </si>
  <si>
    <t>Прочие поступления от денежных взысканий (штрафов) и иных сумм в возмещение ущерба, зачисляемые в бюджеты субъектов Российской Федерации</t>
  </si>
  <si>
    <t>1 08 07400 01 0000 110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</si>
  <si>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</si>
  <si>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1 13 01992 02 0000 130</t>
  </si>
  <si>
    <t>Прочие доходы от оказания платных услуг (работ) получателями средств бюджетов субъектов Российской Федерации</t>
  </si>
  <si>
    <t>1 16 23021 02 0000 140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</si>
  <si>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субъектов Российской Федерации</t>
  </si>
  <si>
    <t>1 08 07082 01 0000 110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</si>
  <si>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</si>
  <si>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1 16 33020 02 0000 140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</si>
  <si>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субъектов Российской Федерации</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</si>
  <si>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</si>
  <si>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</si>
  <si>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Возврат остатков субсидий на государственную поддержку малого и среднего предпринимательства, включая крестьянские (фермерские) хозяйства, из бюджетов субъектов Российской Федерации</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</si>
  <si>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</si>
  <si>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Субсидии бюджетам субъектов Российской Федерации на повышение продуктивности в молочном скотоводстве</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</si>
  <si>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</si>
  <si>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Доходы бюджетов субъектов Российской Федерации от возврата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муниципальных образований</t>
  </si>
  <si>
    <t>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субъектов Российской Федерации</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</si>
  <si>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</si>
  <si>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1 17 01020 02 0000 180</t>
  </si>
  <si>
    <t>Невыясненные поступления, зачисляемые в бюджеты субъектов Российской Федерации</t>
  </si>
  <si>
    <t>1 17 05020 02 0000 180</t>
  </si>
  <si>
    <t>Прочие неналоговые доходы субъектов Российской Федерации</t>
  </si>
  <si>
    <t>1 08 07300 01 0000 110</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</si>
  <si>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</si>
  <si>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</si>
  <si>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</si>
  <si>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</si>
  <si>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</si>
  <si>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</si>
  <si>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</si>
  <si>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1 12 01070 01 0000 120</t>
  </si>
  <si>
    <t>Плата за выбросы загрязняющих веществ, образующихся при сжигании на факельных установках и (или) рассеивании попутного нефтяного газа</t>
  </si>
  <si>
    <t>1 16 27000 01 0000 140</t>
  </si>
  <si>
    <t>Денежные взыскания (штрафы) за нарушение законодательства Российской Федерации о пожарной безопасности</t>
  </si>
  <si>
    <t>1 08 07130 01 0000 110</t>
  </si>
  <si>
    <t>1 15 02020 02 0000 140</t>
  </si>
  <si>
    <t>Платежи, взимаемые государственными органами (организациями) субъектов Российской Федерации за выполнение определенных функций</t>
  </si>
  <si>
    <t>1 16 32000 02 0000 140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</si>
  <si>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</si>
  <si>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</si>
  <si>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</si>
  <si>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Доходы бюджетов субъектов Российской Федерации от возврата бюджетными учреждениями остатков субсидий прошлых лет</t>
  </si>
  <si>
    <t>Доходы бюджетов субъектов Российской Федерации от возврата автономными учреждениями остатков субсидий прошлых лет</t>
  </si>
  <si>
    <t>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субъектов Российской Федерации</t>
  </si>
  <si>
    <t>1 12 02012 01 0000 120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</si>
  <si>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</si>
  <si>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1 12 02052 01 0000 120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</si>
  <si>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</si>
  <si>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1 12 02102 02 0000 120</t>
  </si>
  <si>
    <t>Сборы за участие в конкурсе (аукционе) на право пользования участками недр местного значения</t>
  </si>
  <si>
    <t>1 16 25086 02 0000 140</t>
  </si>
  <si>
    <t>Денежные взыскания (штрафы) за нарушение водного законодательства, установленное на водных объектах, находящихся в федеральной собственности, налагаемые исполнительными органами государственной власти субъектов Российской Федерации</t>
  </si>
  <si>
    <t>Субвенции бюджетам субъектов Российской Федерации на осуществление отдельных полномочий в области водных отношений</t>
  </si>
  <si>
    <t>Доходы бюджетов субъектов Российской Федерации от возврата иными организациями остатков субсидий прошлых лет</t>
  </si>
  <si>
    <t>1 03 02140 01 0000 110</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</si>
  <si>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</si>
  <si>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</si>
  <si>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</si>
  <si>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</si>
  <si>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</si>
  <si>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</si>
  <si>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</si>
  <si>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</si>
  <si>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1 16 18020 02 0000 140</t>
  </si>
  <si>
    <t>Денежные взыскания (штрафы) за нарушение бюджетного законодательства (в части бюджетов субъектов Российской Федерации)</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</si>
  <si>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</si>
  <si>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1 16 30012 01 0000 140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</si>
  <si>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t>
  </si>
  <si>
    <t>1 16 30020 01 0000 140</t>
  </si>
  <si>
    <t>Денежные взыскания (штрафы) за нарушение законодательства Российской Федерации о безопасности дорожного движения</t>
  </si>
  <si>
    <t>1 11 01020 02 0000 120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</si>
  <si>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</si>
  <si>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1 11 05022 02 0000 120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</si>
  <si>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</si>
  <si>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1 11 05032 02 0000 120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</si>
  <si>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</si>
  <si>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1 11 07012 02 0000 120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</si>
  <si>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</si>
  <si>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1 14 02023 02 0000 410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</si>
  <si>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</si>
  <si>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1 14 06022 02 0000 430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</si>
  <si>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</si>
  <si>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Прочие межбюджетные трансферты, передаваемые бюджетам субъектов Российской Федерации</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</si>
  <si>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</si>
  <si>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</si>
  <si>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</si>
  <si>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t>
  </si>
  <si>
    <t>1 08 07340 01 0000 110</t>
  </si>
  <si>
    <t>Государственная пошлина за выдачу свидетельства о государственной аккредитации региональной спортивной федерации</t>
  </si>
  <si>
    <t>1 16 02030 02 0000 140</t>
  </si>
  <si>
    <t>Денежные взыскания (штрафы) за нарушение законодательства о государственном регулировании цен (тарифов) в части цен (тарифов), регулируемых органами государственной власти субъектов Российской Федерации, налагаемые органами исполнительной власти субъектов Российской Федерации</t>
  </si>
  <si>
    <t>1 12 04013 02 0000 120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</si>
  <si>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</si>
  <si>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1 12 04014 02 0000 120</t>
  </si>
  <si>
    <t>Плата за использование лесов, расположенных на землях лесного фонда, в части, превышающей минимальный размер арендной платы</t>
  </si>
  <si>
    <t>1 12 04015 02 0000 120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</si>
  <si>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</si>
  <si>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1 13 01410 01 0000 130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</si>
  <si>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</si>
  <si>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Субвенции бюджетам субъектов Российской Федерации на осуществление отдельных полномочий в области лесных отношений</t>
  </si>
  <si>
    <t>Субсидии бюджетам субъектов Российской Федерации на поддержку творческой деятельности и техническое оснащение детских и кукольных театров</t>
  </si>
  <si>
    <t>Субсидия бюджетам субъектов Российской Федерации на поддержку отрасли культуры</t>
  </si>
  <si>
    <t>1 08 07380 01 0000 110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</si>
  <si>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</si>
  <si>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1 08 07390 01 0000 110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</si>
  <si>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</si>
  <si>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</si>
  <si>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</si>
  <si>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</si>
  <si>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1 13 02062 02 0000 130</t>
  </si>
  <si>
    <t>Доходы, поступающие в порядке возмещения расходов, понесенных в связи с эксплуатацией имущества субъектов Российской Федерации</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</si>
  <si>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</si>
  <si>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</si>
  <si>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</si>
  <si>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</si>
  <si>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</si>
  <si>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</si>
  <si>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</si>
  <si>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</si>
  <si>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</si>
  <si>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Возврат остатков субсидий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из бюджетов субъектов Российской Федерации</t>
  </si>
  <si>
    <t>1 16 26000 01 0000 140</t>
  </si>
  <si>
    <t>Денежные взыскания (штрафы) за нарушение законодательства о рекламе</t>
  </si>
  <si>
    <t>1 08 07142 01 0000 110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</si>
  <si>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</si>
  <si>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1 08 07172 01 0000 110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</si>
  <si>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</si>
  <si>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</si>
  <si>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</si>
  <si>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</si>
  <si>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1 16 37020 02 0000 140</t>
  </si>
  <si>
    <t>Поступления сумм в возмещение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 зачисляемые в бюджеты субъектов Российской Федерации</t>
  </si>
  <si>
    <t>1 16 46000 02 0000 140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</si>
  <si>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субъектов Российской Федерации, либо в связи с уклонением от заключения таких контрактов или иных договоров</t>
  </si>
  <si>
    <t>Межбюджетные трансферты, передаваемые бюджетам субъектов Российской Федерации на финансовое обеспечение дорожной деятельности</t>
  </si>
  <si>
    <t>1 11 03020 02 0000 120</t>
  </si>
  <si>
    <t>Проценты, полученные от предоставления бюджетных кредитов внутри страны за счет средств бюджетов субъектов Российской Федерации</t>
  </si>
  <si>
    <t>1 16 42020 02 0000 140</t>
  </si>
  <si>
    <t>Денежные взыскания (штрафы) за нарушение условий договоров (соглашений) о предоставлении бюджетных кредитов за счет средств бюджетов субъектов Российской Федерации</t>
  </si>
  <si>
    <t>Дотации бюджетам субъектов Российской Федерации на выравнивание бюджетной обеспеченности</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</si>
  <si>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</si>
  <si>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Единая субвенция бюджетам субъектов Российской Федерации и бюджету г. Байконура</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</si>
  <si>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</si>
  <si>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1 01 01014 02 0000 110</t>
  </si>
  <si>
    <t>Налог на прибыль организаций консолидированных групп налогоплательщиков, зачисляемый в бюджеты субъектов Российской Федерации</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</si>
  <si>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</si>
  <si>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</si>
  <si>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</si>
  <si>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</si>
  <si>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</si>
  <si>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</si>
  <si>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</si>
  <si>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</si>
  <si>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1 01 02050 01 0000 110</t>
  </si>
  <si>
    <t>1 03 02011 01 0000 110</t>
  </si>
  <si>
    <t>Акцизы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t>
  </si>
  <si>
    <t xml:space="preserve">1 03 02100 01 0000 110 </t>
  </si>
  <si>
    <t>Акцизы на пиво, производимое на территории Российской Федерации</t>
  </si>
  <si>
    <t>1 03 02120 01 0000 110</t>
  </si>
  <si>
    <t>Акцизы на сидр, пуаре, медовуху, производимые на территории Российской Федерации</t>
  </si>
  <si>
    <t>1 05 01011 01 0000 110</t>
  </si>
  <si>
    <t>Налог, взимаемый с налогоплательщиков, выбравших в качестве объекта налогообложения доходы</t>
  </si>
  <si>
    <t>1 05 01012 01 0000 110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</si>
  <si>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</si>
  <si>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</si>
  <si>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</si>
  <si>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1 05 01022 01 0000 110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</si>
  <si>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</si>
  <si>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1 05 01050 01 0000 110</t>
  </si>
  <si>
    <t>Минимальный налог, зачисляемый в бюджеты субъектов Российской Федерации (за налоговые периоды, истекшие до 1 января 2016 года)</t>
  </si>
  <si>
    <t>1 05 03020 01 0000 110</t>
  </si>
  <si>
    <t>Единый сельскохозяйственный налог (за налоговые периоды, истекшие до 1 января 2011 года)</t>
  </si>
  <si>
    <t xml:space="preserve">1 06 02010 02 0000 110 </t>
  </si>
  <si>
    <t>Налог на имущество организаций по имуществу, не входящему в Единую систему газоснабжения</t>
  </si>
  <si>
    <t>1 06 02020 02 0000 110</t>
  </si>
  <si>
    <t>Налог на имущество организаций по имуществу, входящему в Единую систему газоснабжения</t>
  </si>
  <si>
    <t>1 06 04011 02 0000 110</t>
  </si>
  <si>
    <t>Транспортный налог с организаций</t>
  </si>
  <si>
    <t xml:space="preserve">1 06 04012 02 0000 110 </t>
  </si>
  <si>
    <t>Транспортный налог с физических лиц</t>
  </si>
  <si>
    <t xml:space="preserve">1 06 05000 02 0000 110 </t>
  </si>
  <si>
    <t>Налог на игорный бизнес</t>
  </si>
  <si>
    <t xml:space="preserve">1 07 01020 01 0000 110 </t>
  </si>
  <si>
    <t>Налог на добычу общераспространенных полезных ископаемых</t>
  </si>
  <si>
    <t>1 07 01030 01 0000 110</t>
  </si>
  <si>
    <t>Налог на добычу прочих полезных ископаемых (за исключением полезных ископаемых в виде природных алмазов)</t>
  </si>
  <si>
    <t>1 07 01060 01 0000 110</t>
  </si>
  <si>
    <t>Налог на добычу полезных ископаемых в виде угля</t>
  </si>
  <si>
    <t xml:space="preserve">1 07 04010 01 0000 110 </t>
  </si>
  <si>
    <t>Сбор за пользование объектами животного мира</t>
  </si>
  <si>
    <t xml:space="preserve">1 07 04020 01 0000 110 </t>
  </si>
  <si>
    <t>1 07 04030 01 0000 110</t>
  </si>
  <si>
    <t>Сбор за пользование объектами водных биологических ресурсов (по внутренним водным объектам)</t>
  </si>
  <si>
    <t>1 08 07010 01 0000 110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</si>
  <si>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</si>
  <si>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 xml:space="preserve">1 09 01020 04 0000 110 </t>
  </si>
  <si>
    <t>Налог на прибыль организаций, зачислявшийся до 1 января 2005 года в местные бюджеты, мобилизуемый на территориях городских округов</t>
  </si>
  <si>
    <t xml:space="preserve">1 09 01030 05 0000 110 </t>
  </si>
  <si>
    <t>Налог на прибыль организаций, зачислявшийся до 1 января 2005 года в местные бюджеты, мобилизуемый на территориях муниципальных районов</t>
  </si>
  <si>
    <t xml:space="preserve">1 09 03082 02 0000 110 </t>
  </si>
  <si>
    <t>Отчисления на воспроизводство минерально-сырьевой базы, зачисляемые в бюджеты субъектов Российской Федерации, за исключением уплачиваемых при добыче общераспространенных полезных ископаемых и подземных вод, используемых для местных нужд</t>
  </si>
  <si>
    <t>1 09 04010 02 0000 110</t>
  </si>
  <si>
    <t>Налог на имущество предприятий</t>
  </si>
  <si>
    <t>1 09 04020 02 0000 110</t>
  </si>
  <si>
    <t>Налог с владельцев транспортных средств и налог на приобретение автотранспортных средств</t>
  </si>
  <si>
    <t>1 09 04030 01 0000 110</t>
  </si>
  <si>
    <t>Налог на пользователей автомобильных дорог</t>
  </si>
  <si>
    <t>1 09 04040 01 0000 110</t>
  </si>
  <si>
    <t>Налог с имущества, переходящего в порядке наследования или дарения</t>
  </si>
  <si>
    <t xml:space="preserve">1 09 06010 02 0000 110 </t>
  </si>
  <si>
    <t>Налог с продаж</t>
  </si>
  <si>
    <t>1 09 11010 02 0000 110</t>
  </si>
  <si>
    <t>Налог, взимаемый в виде стоимости патента в связи с применением упрощенной системы налогообложения</t>
  </si>
  <si>
    <t>Налоги, взимаемые в виде стоимости патента в связи с применением упрощенной системы налогообложения (за налоговые периоды, истекшие до 1 января 2011 года)</t>
  </si>
  <si>
    <t>1 12 02030 01 0000 120</t>
  </si>
  <si>
    <t>Регулярные платежи за пользование недрами при пользовании недрами на территории Российской Федерации</t>
  </si>
  <si>
    <t>1 13 01020 01 0000 130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</si>
  <si>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</si>
  <si>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1 13 01060 01 0000 130</t>
  </si>
  <si>
    <t>Плата за предоставление сведений, содержащихся в государственном адресном реестре</t>
  </si>
  <si>
    <t>1 13 01190 01 0000 130</t>
  </si>
  <si>
    <t>Плата за предоставление информации из реестра дисквалифицированных лиц</t>
  </si>
  <si>
    <t>Денежные взыскания (штрафы) за нарушение законодательства о налогах и сборах, предусмотренные статьей 129.2 Налогового кодекса Российской Федерации</t>
  </si>
  <si>
    <t>1 08 06000 01 0000 110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</si>
  <si>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</si>
  <si>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1 08 07100 01 0000 110</t>
  </si>
  <si>
    <t>Государственная пошлина за выдачу и обмен паспорта гражданина Российской Федерации</t>
  </si>
  <si>
    <t>1 08 07141 01 0000 110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</si>
  <si>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</si>
  <si>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Субсидии бюджетам субъектов Российской Федерации на поддержку региональных проектов в сфере информационных технологий</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</si>
  <si>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</si>
  <si>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1 14 02022 02 0000 440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</si>
  <si>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</si>
  <si>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</si>
  <si>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1 08 07110 01 0000 110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</si>
  <si>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</si>
  <si>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1 08 07120 01 0000 110</t>
  </si>
  <si>
    <t>1 08 07020 01 0000 110</t>
  </si>
  <si>
    <t>Государственная пошлина за государственную регистрацию прав, ограничений (обременений) прав на недвижимое имущество и сделок с ним</t>
  </si>
  <si>
    <t>1 13 01031 01 0000 130</t>
  </si>
  <si>
    <t>Плата за предоставление сведений из Единого государственного реестра недвижимости</t>
  </si>
  <si>
    <t>1 16 21020 02 0000 140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</si>
  <si>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субъектов Российской Федерации</t>
  </si>
  <si>
    <t>Приложение 2</t>
  </si>
  <si>
    <t>Код бюджетной классификации Российской Федерации</t>
  </si>
  <si>
    <t>Наименование групп, подгрупп, статей, подстатей, элементов, подвидов, относящихся к доходам бюджета</t>
  </si>
  <si>
    <t>1 00 00000 00 0000 000</t>
  </si>
  <si>
    <t>НАЛОГОВЫЕ И НЕНАЛОГОВЫЕ ДОХОДЫ</t>
  </si>
  <si>
    <t>1 01 00000 00 0000 000</t>
  </si>
  <si>
    <t>НАЛОГИ НА ПРИБЫЛЬ, ДОХОДЫ</t>
  </si>
  <si>
    <t xml:space="preserve">1 01 01000 00 0000 110 </t>
  </si>
  <si>
    <t>Налог на прибыль организаций</t>
  </si>
  <si>
    <t xml:space="preserve">1 01 01010 00 0000 110 </t>
  </si>
  <si>
    <t>Налог на прибыль организаций, зачисляемый в бюджеты бюджетной системы Российской Федерации по соответствующим ставкам</t>
  </si>
  <si>
    <t xml:space="preserve">1 01 02000 01 0000 110 </t>
  </si>
  <si>
    <t>Налог на доходы физических лиц</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</si>
  <si>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</si>
  <si>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1 03 00000 00 0000 000</t>
  </si>
  <si>
    <t>НАЛОГИ НА ТОВАРЫ (РАБОТЫ, УСЛУГИ), РЕАЛИЗУЕМЫЕ НА ТЕРРИТОРИИ РОССИЙСКОЙ ФЕДЕРАЦИИ</t>
  </si>
  <si>
    <t xml:space="preserve">1 03 02000 01 0000 110 </t>
  </si>
  <si>
    <t>Акцизы по подакцизным товарам (продукции), производимым на территории Российской Федерации</t>
  </si>
  <si>
    <t>1 03 02010 01 0000 110</t>
  </si>
  <si>
    <t>Акцизы на этиловый спирт из пищевого или непищевого сырья, в том числе денатурированный этиловый спирт, спирт-сырец, дистилляты винный, виноградный, плодовый, коньячный, кальвадосный, висковый, производимый на территории Российской Федерации</t>
  </si>
  <si>
    <t>1 05 00000 00 0000 000</t>
  </si>
  <si>
    <t>НАЛОГИ НА СОВОКУПНЫЙ ДОХОД</t>
  </si>
  <si>
    <t xml:space="preserve">1 05 01000 00 0000 110 </t>
  </si>
  <si>
    <t>Налог, взимаемый в связи с применением упрощенной системы налогообложения</t>
  </si>
  <si>
    <t>1 05 01010 01 0000 110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</si>
  <si>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</si>
  <si>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</si>
  <si>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 xml:space="preserve">1 05 03000 01 0000 110 </t>
  </si>
  <si>
    <t xml:space="preserve">Единый сельскохозяйственный налог </t>
  </si>
  <si>
    <t>1 06 00000 00 0000 000</t>
  </si>
  <si>
    <t>НАЛОГИ НА ИМУЩЕСТВО</t>
  </si>
  <si>
    <t xml:space="preserve">1 06 02000 02 0000 110 </t>
  </si>
  <si>
    <t>Налог на имущество организаций</t>
  </si>
  <si>
    <t xml:space="preserve">1 06 04000 02 0000 110 </t>
  </si>
  <si>
    <t>Транспортный налог</t>
  </si>
  <si>
    <t>1 07 00000 00 0000 000</t>
  </si>
  <si>
    <t>НАЛОГИ, СБОРЫ И РЕГУЛЯРНЫЕ ПЛАТЕЖИ ЗА ПОЛЬЗОВАНИЕ ПРИРОДНЫМИ РЕСУРСАМИ</t>
  </si>
  <si>
    <t xml:space="preserve">1 07 01000 01 0000 110 </t>
  </si>
  <si>
    <t>Налог на добычу полезных ископаемых</t>
  </si>
  <si>
    <t xml:space="preserve">1 07 04000 01 0000 110 </t>
  </si>
  <si>
    <t>Сборы за пользование объектами животного мира и за пользование объектами водных биологических ресурсов</t>
  </si>
  <si>
    <t>1 08 00000 00 0000 000</t>
  </si>
  <si>
    <t>ГОСУДАРСТВЕННАЯ ПОШЛИНА</t>
  </si>
  <si>
    <t>1 08 07000 01 0000 110</t>
  </si>
  <si>
    <t>Государственная пошлина за государственную регистрацию, а также за совершение прочих юридически значимых действий</t>
  </si>
  <si>
    <t>1 08 07080 01 0000 110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</si>
  <si>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</si>
  <si>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1 08 07140 01 0000 110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</si>
  <si>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</si>
  <si>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1 08 07170 01 0000 110</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</si>
  <si>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</si>
  <si>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1 09 00000 00 0000 000</t>
  </si>
  <si>
    <t>ЗАДОЛЖЕННОСТЬ И ПЕРЕРАСЧЕТЫ ПО ОТМЕНЕННЫМ НАЛОГАМ, СБОРАМ И ИНЫМ ОБЯЗАТЕЛЬНЫМ ПЛАТЕЖАМ</t>
  </si>
  <si>
    <t xml:space="preserve">1 09 01000 00 0000 110 </t>
  </si>
  <si>
    <t>Налог на прибыль организаций, зачислявшийся до 1 января 2005 года в местные бюджеты</t>
  </si>
  <si>
    <t xml:space="preserve">1 09 03000 00 0000 110 </t>
  </si>
  <si>
    <t>Платежи за пользование природными ресурсами</t>
  </si>
  <si>
    <t>1 09 03080 00 0000 110</t>
  </si>
  <si>
    <t>Отчисления на воспроизводство минерально-сырьевой базы</t>
  </si>
  <si>
    <t xml:space="preserve">1 09 04000 00 0000 110 </t>
  </si>
  <si>
    <t xml:space="preserve">Налоги на имущество </t>
  </si>
  <si>
    <t xml:space="preserve">1 09 06000 02 0000 110 </t>
  </si>
  <si>
    <t>Прочие налоги и сборы (по отмененным налогам и сборам субъектов Российской Федерации)</t>
  </si>
  <si>
    <t>1 09 11000 02 0000 110</t>
  </si>
  <si>
    <t xml:space="preserve"> 1 09 11020 02 0000110</t>
  </si>
  <si>
    <t>1 11 00000 00 0000 000</t>
  </si>
  <si>
    <t>ДОХОДЫ ОТ ИСПОЛЬЗОВАНИЯ ИМУЩЕСТВА, НАХОДЯЩЕГОСЯ В ГОСУДАРСТВЕННОЙ И МУНИЦИПАЛЬНОЙ СОБСТВЕННОСТИ</t>
  </si>
  <si>
    <t>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</si>
  <si>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</si>
  <si>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 1 11 03000 00 0000120</t>
  </si>
  <si>
    <t>Проценты, полученные от предоставления бюджетных кредитов внутри страны</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</si>
  <si>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</si>
  <si>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</si>
  <si>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</si>
  <si>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</si>
  <si>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</si>
  <si>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</si>
  <si>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1 11 07000 00 0000 120</t>
  </si>
  <si>
    <t>Платежи от государственных и муниципальных унитарных предприятий</t>
  </si>
  <si>
    <t>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</si>
  <si>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</si>
  <si>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</si>
  <si>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</si>
  <si>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</si>
  <si>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</si>
  <si>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</si>
  <si>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</si>
  <si>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1 12 02000 00 0000 120</t>
  </si>
  <si>
    <t>Платежи при пользовании недрами</t>
  </si>
  <si>
    <t>1 12 02010 01 0000 120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</si>
  <si>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</si>
  <si>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1 12 02050 01 0000 120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</si>
  <si>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t>
  </si>
  <si>
    <t>1 12 02100 00 0000 120</t>
  </si>
  <si>
    <t>Сборы за участие в конкурсе (аукционе) на право пользования участками недр</t>
  </si>
  <si>
    <t>1 12 04000 00 0000 120</t>
  </si>
  <si>
    <t>Плата за использование лесов</t>
  </si>
  <si>
    <t>1 12 04010 00 0000 120</t>
  </si>
  <si>
    <t>Плата за использование лесов, расположенных на землях лесного фонда</t>
  </si>
  <si>
    <t>1 13 00000 00 0000 000</t>
  </si>
  <si>
    <t>1 13 01000 00 0000 130</t>
  </si>
  <si>
    <t>Доходы от оказания платных услуг (работ)</t>
  </si>
  <si>
    <t>1 13 01400 01 0000 130</t>
  </si>
  <si>
    <t>Плата за предоставление сведений, документов, содержащихся в государственных реестрах (регистрах)</t>
  </si>
  <si>
    <t>1 13 01500 00 0000 130</t>
  </si>
  <si>
    <t>Плата за оказание услуг по присоединению объектов дорожного сервиса к автомобильным дорогам общего пользования</t>
  </si>
  <si>
    <t xml:space="preserve"> 113 01520 02 0000 130</t>
  </si>
  <si>
    <t>1 13 01990 00 0000 130</t>
  </si>
  <si>
    <t>Прочие доходы от оказания платных услуг (работ)</t>
  </si>
  <si>
    <t>1 13 02000 00 0000 130</t>
  </si>
  <si>
    <t>Доходы от компенсации затрат государства</t>
  </si>
  <si>
    <t>1 13 02060 00 0000 130</t>
  </si>
  <si>
    <t>Доходы, поступающие в порядке возмещения расходов, понесенных в связи с эксплуатацией имущества</t>
  </si>
  <si>
    <t>1 13 02990 00 0000 130</t>
  </si>
  <si>
    <t>Прочие доходы от компенсации затрат государства</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</si>
  <si>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</si>
  <si>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</si>
  <si>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</si>
  <si>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</si>
  <si>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1 14 02020 02 0000 410</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</si>
  <si>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</si>
  <si>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1 14 02020 02 0000 440</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</si>
  <si>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</si>
  <si>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</si>
  <si>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</si>
  <si>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</si>
  <si>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</si>
  <si>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1 15 00000 00 0000 000</t>
  </si>
  <si>
    <t>АДМИНИСТРАТИВНЫЕ ПЛАТЕЖИ И СБОРЫ</t>
  </si>
  <si>
    <t>1 15 02000 00 0000 140</t>
  </si>
  <si>
    <t xml:space="preserve">Платежи, взимаемые государственными и муниципальными органами (организациями) за выполнение определенных функций
</t>
  </si>
  <si>
    <t>1 16 00000 00 0000 000</t>
  </si>
  <si>
    <t>ШТРАФЫ, САНКЦИИ, ВОЗМЕЩЕНИЕ УЩЕРБА</t>
  </si>
  <si>
    <t>1 16 02000 00 0000 140</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</si>
  <si>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</si>
  <si>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1 16 03000 00 0000 140</t>
  </si>
  <si>
    <t>Денежные взыскания (штрафы) за нарушение законодательства о налогах и сборах</t>
  </si>
  <si>
    <t>1 16 03020 02 0000 140</t>
  </si>
  <si>
    <t>1 16 18000 00 0000 140</t>
  </si>
  <si>
    <t>Денежные взыскания (штрафы) за нарушение бюджетного законодательства Российской Федерации</t>
  </si>
  <si>
    <t>1 16 21000 00 0000 140</t>
  </si>
  <si>
    <t>Денежные взыскания (штрафы) и иные суммы, взыскиваемые с лиц, виновных в совершении преступлений, и в возмещение ущерба имуществу</t>
  </si>
  <si>
    <t>1 16 23000 00 0000 140</t>
  </si>
  <si>
    <t>Доходы от возмещения ущерба при возникновении страховых случаев</t>
  </si>
  <si>
    <t>1 16 23020 02 0000 140</t>
  </si>
  <si>
    <t>Доходы от возмещения ущерба при возникновении страховых случаев, когда выгодоприобретателями выступают получатели средств бюджетов субъектов Российской Федерации</t>
  </si>
  <si>
    <t>1 16 25000 00 0000 140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</si>
  <si>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</si>
  <si>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1 16 25080 00 0000 140</t>
  </si>
  <si>
    <t>Денежные взыскания (штрафы) за нарушение водного законодательства</t>
  </si>
  <si>
    <t>1 16 30000 01 0000 140</t>
  </si>
  <si>
    <t>Денежные взыскания (штрафы) за правонарушения в области дорожного движения</t>
  </si>
  <si>
    <t>1 16 30010 01 0000 140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</si>
  <si>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t>
  </si>
  <si>
    <t>1 16 32000 00 0000 140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</si>
  <si>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</si>
  <si>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1 16 33000 00 0000 140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</si>
  <si>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</si>
  <si>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1 16 37000 00 0000 140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</si>
  <si>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</si>
  <si>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1 16 42000 00 0000 140</t>
  </si>
  <si>
    <t>Денежные взыскания (штрафы) за нарушение условий договоров (соглашений) о предоставлении бюджетных кредитов</t>
  </si>
  <si>
    <t>1 16 46000 00 0000 140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</si>
  <si>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</si>
  <si>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1 16 90000 00 0000 140</t>
  </si>
  <si>
    <t>Прочие поступления от денежных взысканий (штрафов) и иных сумм в возмещение ущерба</t>
  </si>
  <si>
    <t>1 17 00000 00 0000 000</t>
  </si>
  <si>
    <t>ПРОЧИЕ НЕНАЛОГОВЫЕ ДОХОДЫ</t>
  </si>
  <si>
    <t>1 17 01000 00 0000 180</t>
  </si>
  <si>
    <t>Невыясненные поступления</t>
  </si>
  <si>
    <t>1 17 05000 00 0000 180</t>
  </si>
  <si>
    <t>Прочие неналоговые доходы</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</si>
  <si>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</si>
  <si>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</si>
  <si>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</si>
  <si>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</si>
  <si>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</si>
  <si>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</si>
  <si>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</si>
  <si>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Иные межбюджетные трансферты</t>
  </si>
  <si>
    <t>2 03 00000 00 0000 000</t>
  </si>
  <si>
    <t>БЕЗВОЗМЕЗДНЫЕ ПОСТУПЛЕНИЯ ОТ ГОСУДАРСТВЕННЫХ (МУНИЦИПАЛЬНЫХ) ОРГАНИЗАЦИЙ</t>
  </si>
  <si>
    <t xml:space="preserve">2 18 00000 00 0000 000 </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</si>
  <si>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</si>
  <si>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2 19 00000 00 0000 000 </t>
  </si>
  <si>
    <t>ВОЗВРАТ ОСТАТКОВ СУБСИДИЙ, СУБВЕНЦИЙ И ИНЫХ МЕЖБЮДЖЕТНЫХ ТРАНСФЕРТОВ, ИМЕЮЩИХ ЦЕЛЕВОЕ НАЗНАЧЕНИЕ, ПРОШЛЫХ ЛЕТ</t>
  </si>
  <si>
    <t>ВСЕГО ДОХОДОВ</t>
  </si>
  <si>
    <t>Новосибирской области за 2019 год"</t>
  </si>
  <si>
    <t>Кассовое исполнение за 2019 год</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</si>
  <si>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</si>
  <si>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</si>
  <si>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Субсидии бюджетам субъектов Российской Федерации на реализацию мероприятий государственной программы Российской Федерации "Доступная среда"</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</si>
  <si>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</si>
  <si>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Межбюджетные трансферты, передаваемые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</si>
  <si>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Межбюджетные трансферты, передаваемые бюджетам субъектов Российской Федерации на приобретение автотранспорта</t>
  </si>
  <si>
    <t>Межбюджетные трансферты,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</si>
  <si>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</si>
  <si>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Возврат остатков субсидий на софинансирование региональных программ повышения мобильности трудовых ресурсов из бюджетов субъектов Российской Федерации</t>
  </si>
  <si>
    <t>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</si>
  <si>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Возврат остатков субсидии на реализацию дополнительных мероприятий в сфере занятости населения из бюджетов субъектов Российской Федерации</t>
  </si>
  <si>
    <t>Возврат остатков субвенций на оплату жилищно-коммунальных услуг отдельным категориям граждан из бюджетов субъектов Российской Федерации</t>
  </si>
  <si>
    <t>Возврат остатков субвенций на выплату единовременного пособия при всех формах устройства детей, лишенных родительского попечения, в семью из бюджетов субъектов Российской Федерации</t>
  </si>
  <si>
    <t>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"О государственных пособиях гражданам, имеющим детей" из бюджетов субъектов Российской Федерации</t>
  </si>
  <si>
    <t>Возврат остатков субвенций на 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 из бюджетов субъектов Российской Федерации</t>
  </si>
  <si>
    <t>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"О государственных пособиях гражданам, имеющим детей" из бюджетов субъектов Российской Федерации</t>
  </si>
  <si>
    <t>Доходы бюджетов субъектов Российской Федерации от возврата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муниципальных образований</t>
  </si>
  <si>
    <t>Возврат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субъектов Российской Федерации</t>
  </si>
  <si>
    <t>Субсидии бюджетам субъектов Российской Федерации на реализацию мероприятий в области мелиорации земель сельскохозяйственного назначения</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</si>
  <si>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</si>
  <si>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</si>
  <si>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Межбюджетные трансферты, передаваемые бюджетам субъектов Российской Федерации на создание системы поддержки фермеров и развитие сельской кооперации</t>
  </si>
  <si>
    <t>Возврат остатков субсидий на оказание несвязанной поддержки сельскохозяйственным товаропроизводителям в области растениеводства из бюджетов субъектов Российской Федерации</t>
  </si>
  <si>
    <t>Возврат остатков субсидий на содействие достижению целевых показателей региональных программ развития агропромышленного комплекса из бюджетов субъектов Российской Федерации</t>
  </si>
  <si>
    <t>Возврат остатков субсидий на реализацию мероприятий по устойчивому развитию сельских территорий из бюджетов субъектов Российской Федерации</t>
  </si>
  <si>
    <t>Возврат остатков иных межбюджетных трансфертов на возмещение части прямых понесенных затрат на создание и (или) модернизацию объектов агропромышленного комплекса из бюджетов субъектов Российской Федерации</t>
  </si>
  <si>
    <t>Плата за размещение отходов производства</t>
  </si>
  <si>
    <t>Плата за размещение твердых коммунальных отходов</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</si>
  <si>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</si>
  <si>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(в порядке, установленном Министерством финансов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</si>
  <si>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</si>
  <si>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</si>
  <si>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</si>
  <si>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</si>
  <si>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Межбюджетные трансферты, передаваемые бюджетам субъектов Российской Федерации на возмещение затрат по созданию, модернизации и (или) реконструкции объектов инфраструктуры индустриальных парков или промышленных технопарков</t>
  </si>
  <si>
    <t>Возврат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субъектов Российской Федерации</t>
  </si>
  <si>
    <t>Плата за пользование пространственными данными и материалами, не являющимися объектами авторского права, содержащимися в региональных фондах пространственных данных</t>
  </si>
  <si>
    <t>Субсидии бюджетам субъектов Российской Федерации на реализацию мероприятий по обеспечению жильем молодых семей</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</si>
  <si>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</si>
  <si>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</si>
  <si>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</si>
  <si>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Возврат остатков субсидий на реализацию мероприятий по обеспечению жильем молодых семей из бюджетов субъектов Российской Федерации</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</si>
  <si>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</si>
  <si>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Субсидии бюджетам субъектов Российской Федерации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t>
  </si>
  <si>
    <t>Субсидии бюджетам субъектов Российской Федерации на развитие паллиативной медицинской помощи</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</si>
  <si>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</si>
  <si>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Субсидии бюджетам субъектов Российской Федерации на закупку авиационных работ органами государственной власти субъектов Российской Федерации для оказания медицинской помощи</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</si>
  <si>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</si>
  <si>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Межбюджетные трансферты, передаваемые бюджетам субъектов Российской Федерации на создание и оснащение референс-центров для проведения иммуногистохимических, патоморфологических исследований и лучевых методов исследований, переоснащение сети региональных медицинских организаций, оказывающих помощь больным онкологическими заболеваниями в субъектах Российской Федерации</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</si>
  <si>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</si>
  <si>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</si>
  <si>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</si>
  <si>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Межбюджетные трансферты, передаваемые бюджетам субъектов Российской Федерации на осуществление медицинской деятельности, связанной с донорством органов человека в целях трансплантации (пересадки)</t>
  </si>
  <si>
    <t>Возврат остатков субсидий на реализацию отдельных мероприятий государственной программы Российской Федерации "Развитие здравоохранения" из бюджетов субъектов Российской Федерации</t>
  </si>
  <si>
    <t>Возврат остатков субсидий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 за счет средств резервного фонда Правительства Российской Федерации из бюджетов субъектов Российской Федерации</t>
  </si>
  <si>
    <t>Возврат остатков иных межбюджетных трансфертов на приобретение модульных конструкций врачебных амбулаторий, фельдшерских и фельдшерско-акушерских пунктов для населенных пунктов с численностью населения от 101 до 2000 человек за счет средств резервного фонда Правительства Российской Федерации из бюджетов субъектов Российской Федерации</t>
  </si>
  <si>
    <t>Возврат остатков иных межбюджетных трансфертов на приобретение передвижных медицинских комплексов для оказания медицинской помощи жителям населенных пунктов с численностью населения до 100 человек за счет средств резервного фонда Правительства Российской Федерации из бюджетов субъектов Российской Федерации</t>
  </si>
  <si>
    <t>Возврат остатков иных межбюджетных трансфертов в целях развития паллиативной медицинской помощи за счет средств резервного фонда Правительства Российской Федерации из бюджетов субъектов Российской Федерации</t>
  </si>
  <si>
    <t>Возврат остатков иных межбюджетных трансфертов на внедрение медицинских информационных систем в медицинских организациях государственной и муниципальной систем здравоохранения, оказывающих первичную медико-санитарную помощь, за счет средств резервного фонда Правительства Российской Федерации из бюджетов субъектов Российской Федерации</t>
  </si>
  <si>
    <t>Субсидии бюджетам субъектов Российской Федерации на оснащение объектов спортивной инфраструктуры спортивно-технологическим оборудованием</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</si>
  <si>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</si>
  <si>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t>
  </si>
  <si>
    <t>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субъектов Российской Федерации</t>
  </si>
  <si>
    <t>Субсидии бюджетам субъектов Российской Федерации на мероприятия федеральной целевой программы "Развитие водохозяйственного комплекса Российской Федерации в 2012 - 2020 годах"</t>
  </si>
  <si>
    <t>Субвенции бюджетам субъектов Российской Федерации на улучшение экологического состояния гидрографической сети</t>
  </si>
  <si>
    <t>Субвенции бюджетам субъектов Российской Федерации на увеличение площади лесовосстановления</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</si>
  <si>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</si>
  <si>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Субвенции бюджетам субъектов Российской Федерации на формирование запаса лесных семян для лесовосстановления</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</si>
  <si>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</si>
  <si>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Возврат остатков субвенций на осуществление отдельных полномочий в области водных отношений из бюджетов субъектов Российской Федерации</t>
  </si>
  <si>
    <t>Возврат остатков субвенций на осуществление отдельных полномочий в области лесных отношений из бюджетов субъектов Российской Федерации</t>
  </si>
  <si>
    <t>Субсидии бюджетам субъектов Российской Федерации на модернизацию театров юного зрителя и театров кукол</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</si>
  <si>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</si>
  <si>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</si>
  <si>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Межбюджетные трансферты, передаваемые бюджетам субъектов Российской Федерации на создание виртуальных концертных залов</t>
  </si>
  <si>
    <t>Межбюджетные трансферты, передаваемые бюджетам субъектов Российской Федерации на создание модельных муниципальных библиотек</t>
  </si>
  <si>
    <t>Поступления от денежных пожертвований, предоставляемых физическими лицами получателям средств бюджетов субъектов Российской Федерации</t>
  </si>
  <si>
    <t>Возврат остатков субсидий на поддержку отрасли культуры из бюджетов субъектов Российской Федерации</t>
  </si>
  <si>
    <t>Возврат остатков субсидий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 из бюджетов субъектов Российской Федерации</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</si>
  <si>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</si>
  <si>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бюджетам субъектов Российской Федерации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</si>
  <si>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Субсидии бюджетам субъектов Российской Федерации на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Российской Федерации</t>
  </si>
  <si>
    <t>Субсидии бюджетам субъектов Российской Федерации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Российской Федерации</t>
  </si>
  <si>
    <t>Доходы бюджетов субъектов Российской Федерации от возврата остатков иных межбюджетных трансфертов за счет средств резервного фонда Президента Российской Федерации на капитальный ремонт зданий из бюджетов муниципальных образований</t>
  </si>
  <si>
    <t>Доходы бюджетов субъектов Российской Федерации от возврата остатков иных межбюджетных трансфертов на капитальный ремонт крыши здания и участка перекрытия за счет средств резервного фонда Президента Российской Федерации из бюджетов муниципальных образований</t>
  </si>
  <si>
    <t>Возврат остатков субсидий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Российской Федерации из бюджетов субъектов Российской Федерации</t>
  </si>
  <si>
    <t>Возврат остатков иных межбюджетных трансфертов за счет средств резервного фонда Президента Российской Федерации на капитальный ремонт зданий из бюджетов субъектов Российской Федерации</t>
  </si>
  <si>
    <t>Возврат остатков иных межбюджетных трансфертов на капитальный ремонт крыши здания и участка перекрытия за счет средств резервного фонда Президента Российской Федерации из бюджетов субъектов Российской Федерации</t>
  </si>
  <si>
    <t>Субвенции бюджетам субъектов Российской Федерации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</si>
  <si>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</si>
  <si>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</si>
  <si>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</si>
  <si>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Межбюджетные трансферты, передаваемые бюджетам субъектов Российской Федерации за достижение показателей деятельности органов исполнительной власти субъектов Российской Федерации</t>
  </si>
  <si>
    <t>Доходы бюджетов субъектов Российской Федерации от возврата остатков субвенций на осуществление первичного воинского учета на территориях, где отсутствуют военные комиссариаты из бюджетов муниципальных образований</t>
  </si>
  <si>
    <t>Возврат остатков субвенций на осуществление первичного воинского учета на территориях, где отсутствуют военные комиссариаты из бюджетов субъектов Российской Федерации</t>
  </si>
  <si>
    <t>Возврат остатков единой субвенции из бюджетов субъектов Российской Федерации</t>
  </si>
  <si>
    <t>Акцизы на спиртосодержащую продукцию, производимую на территории Российской Федерации</t>
  </si>
  <si>
    <t>Акцизы на средние дистилляты, производимые на территории Российской Федерации</t>
  </si>
  <si>
    <t xml:space="preserve">Сбор за пользование объектами водных биологических ресурсов (исключая внутренние водные объекты) 
</t>
  </si>
  <si>
    <t>Межбюджетные трансферты, передаваемые бюджетам субъектов Российской Федерации на обеспечение развития информационно-телекоммуникационной инфраструктуры объектов общеобразовательных организаций</t>
  </si>
  <si>
    <t>Субсидии бюджетам субъектов Российской Федерации на строительство и реконструкцию (модернизацию) объектов питьевого водоснабжения</t>
  </si>
  <si>
    <t>Субсидии бюджетам субъектов Российской Федерации на реализацию программ формирования современной городской среды</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</si>
  <si>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</si>
  <si>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Доходы бюджетов субъектов Российской Федерации от возврата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муниципальных образований</t>
  </si>
  <si>
    <t>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субъектов Российской Федерации</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</si>
  <si>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</si>
  <si>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Российской Федерации на осуществление ежемесячной выплаты в связи с рождением (усыновлением) первого ребенка</t>
  </si>
  <si>
    <t>Субсидии бюджетам субъектов Российской Федерации на обеспечение устойчивого развития сельских территорий</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</si>
  <si>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</si>
  <si>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всей территории Российской Федерации, за ее пределами, на территориях двух и более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</si>
  <si>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</si>
  <si>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</si>
  <si>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Субсидии бюджетам субъектов Российской Федерации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</si>
  <si>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сборных команд Российской Федерации</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</si>
  <si>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</si>
  <si>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Межбюджетные трансферты, передаваемые бюджетам субъектов Российской Федерации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</si>
  <si>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Акцизы на алкогольную продукцию с объемной долей этилового спирта до 9 процентов включительно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производимую на территории Российской Федерации</t>
  </si>
  <si>
    <t>Государственная пошлина по делам, рассматриваемым конституционными (уставными) судами субъектов Российской Федерации</t>
  </si>
  <si>
    <t>Государственная пошлина за повторную выдачу свидетельства о постановке на учет в налоговом органе</t>
  </si>
  <si>
    <t>Государственная пошлина за государственную регистрацию политических партий и региональных отделений политических партий</t>
  </si>
  <si>
    <t>1 01 01012 02 0000 110</t>
  </si>
  <si>
    <t>1 03 02020 01 0000 110</t>
  </si>
  <si>
    <t>1 03 02130 01 0000 110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</si>
  <si>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</si>
  <si>
    <t>1 03 02143 01 0000 110</t>
  </si>
  <si>
    <t>1 03 02142 01 0000 110</t>
  </si>
  <si>
    <t>1 03 02141 01 0000 110</t>
  </si>
  <si>
    <t>1 03 02231 01 0000 110</t>
  </si>
  <si>
    <t>1 03 02241 01 0000 110</t>
  </si>
  <si>
    <t>1 03 02251 01 0000 110</t>
  </si>
  <si>
    <t>1 03 02261 01 0000 110</t>
  </si>
  <si>
    <t>1 03 02330 01 0000 110</t>
  </si>
  <si>
    <t>Государственная пошлина по делам, рассматриваемым Конституционным Судом Российской Федерации и конституционными (уставными) судами субъектов Российской Федерации</t>
  </si>
  <si>
    <t>1 08 02000 01 0000 110</t>
  </si>
  <si>
    <t>1 08 02020 01 0000 110</t>
  </si>
  <si>
    <t>1 08 07131 01 0000 110</t>
  </si>
  <si>
    <t>1 08 07310 01 0000 110</t>
  </si>
  <si>
    <t>Плата за пользование пространственными данными и материалами, не являющимися объектами авторского права, содержащимися в государственных фондах пространственных данных</t>
  </si>
  <si>
    <t>1 11 09060 00 0000 120</t>
  </si>
  <si>
    <t>1 11 09064 01 0000 120</t>
  </si>
  <si>
    <t>1 12 01041 01 0000 120</t>
  </si>
  <si>
    <t>1 12 01042 01 0000 120</t>
  </si>
  <si>
    <t>ДОХОДЫ ОТ ОКАЗАНИЯ ПЛАТНЫХ УСЛУГ И КОМПЕНСАЦИИ ЗАТРАТ ГОСУДАРСТВА</t>
  </si>
  <si>
    <t>1 13 02992 02 0000 130</t>
  </si>
  <si>
    <t>2 02 15549 02 0000 150</t>
  </si>
  <si>
    <t>2 02 25016 02 0000 150</t>
  </si>
  <si>
    <t>2 02 25021 02 0000 150</t>
  </si>
  <si>
    <t>2 02 25114 02 0000 150</t>
  </si>
  <si>
    <t>2 02 25138 02 0000 150</t>
  </si>
  <si>
    <t>2 02 25170 02 0000 150</t>
  </si>
  <si>
    <t>2 02 25201 02 0000 150</t>
  </si>
  <si>
    <t>2 02 25202 02 0000 150</t>
  </si>
  <si>
    <t>2 02 25228 02 0000 150</t>
  </si>
  <si>
    <t>2 02 25229 02 0000 150</t>
  </si>
  <si>
    <t>2 02 25232 02 0000 150</t>
  </si>
  <si>
    <t>2 02 25243 02 0000 150</t>
  </si>
  <si>
    <t>2 02 25412 02 0000 150</t>
  </si>
  <si>
    <t>2 02 25456 02 0000 150</t>
  </si>
  <si>
    <t>2 02 25466 02 0000 150</t>
  </si>
  <si>
    <t>2 02 25467 02 0000 150</t>
  </si>
  <si>
    <t>2 02 25497 02 0000 150</t>
  </si>
  <si>
    <t>2 02 25538 02 0000 150</t>
  </si>
  <si>
    <t>2 02 25539 02 0000 150</t>
  </si>
  <si>
    <t>2 02 25554 02 0000 150</t>
  </si>
  <si>
    <t>2 02 25567 02 0000 150</t>
  </si>
  <si>
    <t>2 02 25568 02 0000 150</t>
  </si>
  <si>
    <t>2 02 27111 02 0000 150</t>
  </si>
  <si>
    <t>2 02 27139 02 0000 150</t>
  </si>
  <si>
    <t>2 02 27567 02 0000 150</t>
  </si>
  <si>
    <t>2 02 35067 02 0000 150</t>
  </si>
  <si>
    <t>2 02 35090 02 0000 150</t>
  </si>
  <si>
    <t>2 02 35176 02 0000 150</t>
  </si>
  <si>
    <t>2 02 35429 02 0000 150</t>
  </si>
  <si>
    <t>2 02 35430 02 0000 150</t>
  </si>
  <si>
    <t>2 02 35431 02 0000 150</t>
  </si>
  <si>
    <t>2 02 35432 02 0000 150</t>
  </si>
  <si>
    <t>2 02 35573 02 0000 150</t>
  </si>
  <si>
    <t>2 02 43009 02 0000 150</t>
  </si>
  <si>
    <t>2 02 45159 02 0000 150</t>
  </si>
  <si>
    <t>2 02 45190 02 0000 150</t>
  </si>
  <si>
    <t>2 02 45192 02 0000 150</t>
  </si>
  <si>
    <t>2 02 45198 02 0000 150</t>
  </si>
  <si>
    <t>2 02 45216 02 0000 150</t>
  </si>
  <si>
    <t>2 02 45293 02 0000 150</t>
  </si>
  <si>
    <t>2 02 45294 02 0000 150</t>
  </si>
  <si>
    <t>2 02 45393 02 0000 150</t>
  </si>
  <si>
    <t>2 02 45433 02 0000 150</t>
  </si>
  <si>
    <t>2 02 45453 02 0000 150</t>
  </si>
  <si>
    <t>2 02 45454 02 0000 150</t>
  </si>
  <si>
    <t>2 02 45468 02 0000 150</t>
  </si>
  <si>
    <t>2 02 45476 02 0000 150</t>
  </si>
  <si>
    <t>2 02 45477 02 0000 150</t>
  </si>
  <si>
    <t>2 02 45480 02 0000 150</t>
  </si>
  <si>
    <t>2 02 45550 02 0000 150</t>
  </si>
  <si>
    <t>2 02 45585 02 0000 150</t>
  </si>
  <si>
    <t>2 02 49001 02 0000 150</t>
  </si>
  <si>
    <t>ПРОЧИЕ БЕЗВОЗМЕЗДНЫЕ ПОСТУПЛЕНИЯ</t>
  </si>
  <si>
    <t>2 07 00000 00 0000 000</t>
  </si>
  <si>
    <t>Прочие безвозмездные поступления в бюджеты субъектов Российской Федерации</t>
  </si>
  <si>
    <t>2 07 02000 02 0000 150</t>
  </si>
  <si>
    <t>2 07 02020 02 0000 150</t>
  </si>
  <si>
    <t xml:space="preserve">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</si>
  <si>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2 18 02010 02 0000 150</t>
  </si>
  <si>
    <t>2 18 02020 02 0000 150</t>
  </si>
  <si>
    <t>2 18 02030 02 0000 150</t>
  </si>
  <si>
    <t>2 18 25527 02 0000 150</t>
  </si>
  <si>
    <t>2 18 25555 02 0000 150</t>
  </si>
  <si>
    <t>2 18 35118 02 0000 150</t>
  </si>
  <si>
    <t>2 18 45612 02 0000 150</t>
  </si>
  <si>
    <t>2 18 45658 02 0000 150</t>
  </si>
  <si>
    <t>2 19 25110 02 0000 150</t>
  </si>
  <si>
    <t>2 19 25238 02 0000 150</t>
  </si>
  <si>
    <t>2 19 25382 02 0000 150</t>
  </si>
  <si>
    <t>2 19 25478 02 0000 150</t>
  </si>
  <si>
    <t>2 19 25495 02 0000 150</t>
  </si>
  <si>
    <t>2 19 25497 02 0000 150</t>
  </si>
  <si>
    <t>2 19 25519 02 0000 150</t>
  </si>
  <si>
    <t>2 19 25527 02 0000 150</t>
  </si>
  <si>
    <t>2 19 25539 02 0000 150</t>
  </si>
  <si>
    <t>2 19 25541 02 0000 150</t>
  </si>
  <si>
    <t>2 19 25543 02 0000 150</t>
  </si>
  <si>
    <t>2 19 25555 02 0000 150</t>
  </si>
  <si>
    <t>2 19 25558 02 0000 150</t>
  </si>
  <si>
    <t>2 19 25567 02 0000 150</t>
  </si>
  <si>
    <t>2 19 25674 02 0000 150</t>
  </si>
  <si>
    <t>2 19 35118 02 0000 150</t>
  </si>
  <si>
    <t>2 19 35128 02 0000 150</t>
  </si>
  <si>
    <t>2 19 35129 02 0000 150</t>
  </si>
  <si>
    <t>2 19 35250 02 0000 150</t>
  </si>
  <si>
    <t>2 19 35260 02 0000 150</t>
  </si>
  <si>
    <t>2 19 35270 02 0000 150</t>
  </si>
  <si>
    <t>2 19 35290 02 0000 150</t>
  </si>
  <si>
    <t>2 19 35380 02 0000 150</t>
  </si>
  <si>
    <t>2 19 35900 02 0000 150</t>
  </si>
  <si>
    <t>2 19 45472 02 0000 150</t>
  </si>
  <si>
    <t>2 19 45612 02 0000 150</t>
  </si>
  <si>
    <t>2 19 45658 02 0000 150</t>
  </si>
  <si>
    <t>2 19 45672 02 0000 150</t>
  </si>
  <si>
    <t>2 19 45673 02 0000 150</t>
  </si>
  <si>
    <t>2 19 45676 02 0000 150</t>
  </si>
  <si>
    <t>2 19 45678 02 0000 150</t>
  </si>
  <si>
    <t>2 02 10000 00 0000 150</t>
  </si>
  <si>
    <t>2 02 15001 02 0000 150</t>
  </si>
  <si>
    <t>2 02 20000 00 0000 150</t>
  </si>
  <si>
    <t>2 02 25027 02 0000 150</t>
  </si>
  <si>
    <t>2 02 25028 02 0000 150</t>
  </si>
  <si>
    <t>2 02 25066 02 0000 150</t>
  </si>
  <si>
    <t>2 02 25081 02 0000 150</t>
  </si>
  <si>
    <t>2 02 25082 02 0000 150</t>
  </si>
  <si>
    <t>2 02 25086 02 0000 150</t>
  </si>
  <si>
    <t>2 02 25402 02 0000 150</t>
  </si>
  <si>
    <t>2 02 25462 02 0000 150</t>
  </si>
  <si>
    <t>2 02 25516 02 0000 150</t>
  </si>
  <si>
    <t>2 02 25517 02 0000 150</t>
  </si>
  <si>
    <t>2 02 25519 02 0000 150</t>
  </si>
  <si>
    <t>2 02 25520 02 0000 150</t>
  </si>
  <si>
    <t>2 02 25525 02 0000 150</t>
  </si>
  <si>
    <t>2 02 25527 02 0000 150</t>
  </si>
  <si>
    <t>2 02 25541 02 0000 150</t>
  </si>
  <si>
    <t>2 02 25542 02 0000 150</t>
  </si>
  <si>
    <t>2 02 25543 02 0000 150</t>
  </si>
  <si>
    <t>2 02 25555 02 0000 150</t>
  </si>
  <si>
    <t>2 02 30000 00 0000 150</t>
  </si>
  <si>
    <t>2 02 35118 02 0000 150</t>
  </si>
  <si>
    <t>2 02 35120 02 0000 150</t>
  </si>
  <si>
    <t>2 02 35128 02 0000 150</t>
  </si>
  <si>
    <t>2 02 35129 02 0000 150</t>
  </si>
  <si>
    <t>2 02 35134 02 0000 150</t>
  </si>
  <si>
    <t>2 02 35135 02 0000 150</t>
  </si>
  <si>
    <t>2 02 35137 02 0000 150</t>
  </si>
  <si>
    <t>2 02 35220 02 0000 150</t>
  </si>
  <si>
    <t>2 02 35240 02 0000 150</t>
  </si>
  <si>
    <t>2 02 35250 02 0000 150</t>
  </si>
  <si>
    <t>2 02 35260 02 0000 150</t>
  </si>
  <si>
    <t>2 02 35270 02 0000 150</t>
  </si>
  <si>
    <t>2 02 35280 02 0000 150</t>
  </si>
  <si>
    <t>2 02 35290 02 0000 150</t>
  </si>
  <si>
    <t>2 02 35380 02 0000 150</t>
  </si>
  <si>
    <t>2 02 35460 02 0000 150</t>
  </si>
  <si>
    <t>2 02 35900 02 0000 150</t>
  </si>
  <si>
    <t>2 02 40000 00 0000 150</t>
  </si>
  <si>
    <t>2 02 45141 02 0000 150</t>
  </si>
  <si>
    <t>2 02 45142 02 0000 150</t>
  </si>
  <si>
    <t>2 02 45161 02 0000 150</t>
  </si>
  <si>
    <t>2 02 45390 02 0000 150</t>
  </si>
  <si>
    <t>2 02 49999 02 0000 150</t>
  </si>
  <si>
    <t>2 18 00000 00 0000 150</t>
  </si>
  <si>
    <t>2 18 25018 02 0000 150</t>
  </si>
  <si>
    <t>2 18 60010 02 0000 150</t>
  </si>
  <si>
    <t>2 19 25018 02 0000 150</t>
  </si>
  <si>
    <t>2 19 25064 02 0000 150</t>
  </si>
  <si>
    <t>2 19 25082 02 0000 150</t>
  </si>
  <si>
    <t>2 19 25086 02 0000 150</t>
  </si>
  <si>
    <t>2 19 45462 02 0000 150</t>
  </si>
  <si>
    <t>2 19 51360 02 0000 150</t>
  </si>
  <si>
    <t>2 19 90000 02 0000 150</t>
  </si>
  <si>
    <t>2 03 02040 02 0000 150</t>
  </si>
  <si>
    <t>2 03 02080 02 0000 150</t>
  </si>
  <si>
    <t>2 02 15009 02 0000 150</t>
  </si>
  <si>
    <t>Кассовое исполнение доходов областного бюджета за 2019 год по кодам видов доходов, подвидов доходов классификации доходов бюджетов</t>
  </si>
  <si>
    <t>2 02 25097 02 0000 150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</si>
</sst>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0.0;[Red]\-#,##0.0;0.0"/>
    <numFmt numFmtId="166" formatCode="0.0"/>
    <numFmt numFmtId="167" formatCode="#,##0.0_ ;[Red]\-#,##0.0\ "/>
    <numFmt numFmtId="168" formatCode="000\ \0\ \00\ \00000\ \00\ \0000\ \000"/>
  </numFmts>
  <fonts count="13" x14ac:knownFonts="1">
    <font>
      <sz val="11"/>
      <color theme="1"/>
      <name val="Calibri"/>
      <family val="2"/>
      <charset val="204"/>
      <scheme val="minor"/>
    </font>
    <font>
      <sz val="10"/>
      <name val="Arial"/>
      <family val="2"/>
      <charset val="204"/>
    </font>
    <font>
      <sz val="12"/>
      <name val="Arial"/>
      <family val="2"/>
      <charset val="204"/>
    </font>
    <font>
      <sz val="12"/>
      <name val="Times New Roman Cyr"/>
      <family val="1"/>
      <charset val="204"/>
    </font>
    <font>
      <sz val="8"/>
      <name val="Arial"/>
      <family val="2"/>
      <charset val="204"/>
    </font>
    <font>
      <sz val="10"/>
      <name val="Times New Roman"/>
      <family val="1"/>
      <charset val="204"/>
    </font>
    <font>
      <b/>
      <sz val="10"/>
      <name val="Times New Roman"/>
      <family val="1"/>
      <charset val="204"/>
    </font>
    <font>
      <b/>
      <sz val="10"/>
      <color indexed="8"/>
      <name val="Times New Roman"/>
      <family val="1"/>
      <charset val="204"/>
    </font>
    <font>
      <b/>
      <sz val="10"/>
      <name val="Arial"/>
      <family val="2"/>
      <charset val="204"/>
    </font>
    <font>
      <sz val="10"/>
      <color indexed="8"/>
      <name val="Times New Roman"/>
      <family val="1"/>
      <charset val="204"/>
    </font>
    <font>
      <b/>
      <sz val="10"/>
      <name val="Times New Roman Cyr"/>
      <charset val="204"/>
    </font>
    <font>
      <sz val="10"/>
      <name val="Arial"/>
      <family val="2"/>
      <charset val="204"/>
    </font>
    <font>
      <b/>
      <sz val="12"/>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92D05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1" fillId="0" borderId="0"/>
    <xf numFmtId="0" fontId="1" fillId="0" borderId="0"/>
    <xf numFmtId="0" fontId="1" fillId="0" borderId="0"/>
    <xf numFmtId="0" fontId="1" fillId="0" borderId="0"/>
    <xf numFmtId="0" fontId="11" fillId="0" borderId="0"/>
  </cellStyleXfs>
  <cellXfs count="53">
    <xf numFmtId="0" fontId="0" fillId="0" borderId="0" xfId="0"/>
    <xf numFmtId="0" fontId="2" fillId="0" borderId="0" xfId="1" applyFont="1"/>
    <xf numFmtId="0" fontId="2" fillId="0" borderId="0" xfId="1" applyNumberFormat="1" applyFont="1" applyFill="1" applyAlignment="1" applyProtection="1">
      <protection hidden="1"/>
    </xf>
    <xf numFmtId="0" fontId="2" fillId="0" borderId="0" xfId="1" applyNumberFormat="1" applyFont="1" applyFill="1" applyBorder="1" applyAlignment="1" applyProtection="1">
      <protection hidden="1"/>
    </xf>
    <xf numFmtId="0" fontId="1" fillId="0" borderId="0" xfId="1" applyNumberFormat="1" applyFont="1" applyFill="1" applyAlignment="1" applyProtection="1">
      <protection hidden="1"/>
    </xf>
    <xf numFmtId="0" fontId="1" fillId="0" borderId="0" xfId="1" applyProtection="1">
      <protection hidden="1"/>
    </xf>
    <xf numFmtId="0" fontId="1" fillId="0" borderId="0" xfId="1"/>
    <xf numFmtId="0" fontId="3" fillId="0" borderId="0" xfId="0" applyFont="1" applyFill="1" applyAlignment="1">
      <alignment horizontal="right" vertical="top" wrapText="1"/>
    </xf>
    <xf numFmtId="0" fontId="4" fillId="0" borderId="0" xfId="1" applyNumberFormat="1" applyFont="1" applyFill="1" applyAlignment="1" applyProtection="1">
      <protection hidden="1"/>
    </xf>
    <xf numFmtId="0" fontId="5" fillId="0" borderId="0" xfId="1" applyFont="1" applyAlignment="1" applyProtection="1">
      <alignment horizontal="right"/>
      <protection hidden="1"/>
    </xf>
    <xf numFmtId="0" fontId="6" fillId="2"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1" applyFont="1" applyBorder="1" applyAlignment="1">
      <alignment horizontal="center" vertical="center"/>
    </xf>
    <xf numFmtId="0" fontId="7" fillId="3" borderId="1" xfId="0" applyFont="1" applyFill="1" applyBorder="1" applyAlignment="1">
      <alignment horizontal="justify" vertical="top" wrapText="1"/>
    </xf>
    <xf numFmtId="164" fontId="6" fillId="0" borderId="1" xfId="1" applyNumberFormat="1" applyFont="1" applyFill="1" applyBorder="1" applyAlignment="1">
      <alignment horizontal="center" vertical="center"/>
    </xf>
    <xf numFmtId="0" fontId="8" fillId="0" borderId="0" xfId="1" applyFont="1" applyAlignment="1"/>
    <xf numFmtId="164" fontId="6" fillId="0" borderId="1" xfId="1" applyNumberFormat="1" applyFont="1" applyBorder="1" applyAlignment="1">
      <alignment horizontal="center" vertical="center"/>
    </xf>
    <xf numFmtId="0" fontId="9" fillId="3" borderId="1" xfId="0" applyFont="1" applyFill="1" applyBorder="1" applyAlignment="1">
      <alignment horizontal="justify" vertical="top" wrapText="1"/>
    </xf>
    <xf numFmtId="164" fontId="5" fillId="0" borderId="1" xfId="1" applyNumberFormat="1" applyFont="1" applyBorder="1" applyAlignment="1">
      <alignment horizontal="center" vertical="center"/>
    </xf>
    <xf numFmtId="0" fontId="1" fillId="0" borderId="0" xfId="1" applyAlignment="1"/>
    <xf numFmtId="0" fontId="5" fillId="0" borderId="1" xfId="1" applyNumberFormat="1" applyFont="1" applyFill="1" applyBorder="1" applyAlignment="1" applyProtection="1">
      <alignment horizontal="justify" vertical="top" wrapText="1"/>
      <protection hidden="1"/>
    </xf>
    <xf numFmtId="0" fontId="5" fillId="0" borderId="1" xfId="1" applyNumberFormat="1" applyFont="1" applyFill="1" applyBorder="1" applyAlignment="1" applyProtection="1">
      <alignment horizontal="left" vertical="top" wrapText="1"/>
      <protection hidden="1"/>
    </xf>
    <xf numFmtId="164" fontId="5" fillId="0" borderId="1" xfId="1" applyNumberFormat="1" applyFont="1" applyFill="1" applyBorder="1" applyAlignment="1">
      <alignment horizontal="center" vertical="center"/>
    </xf>
    <xf numFmtId="0" fontId="7" fillId="0" borderId="1" xfId="0" applyFont="1" applyFill="1" applyBorder="1" applyAlignment="1">
      <alignment horizontal="justify" vertical="top" wrapText="1"/>
    </xf>
    <xf numFmtId="166" fontId="1" fillId="0" borderId="0" xfId="1" applyNumberFormat="1" applyAlignment="1"/>
    <xf numFmtId="0" fontId="6" fillId="0" borderId="1" xfId="1" applyNumberFormat="1" applyFont="1" applyFill="1" applyBorder="1" applyAlignment="1" applyProtection="1">
      <alignment horizontal="justify" vertical="top" wrapText="1"/>
      <protection hidden="1"/>
    </xf>
    <xf numFmtId="0" fontId="1" fillId="0" borderId="0" xfId="1" applyFill="1" applyAlignment="1"/>
    <xf numFmtId="0" fontId="9" fillId="0" borderId="1" xfId="0" applyFont="1" applyFill="1" applyBorder="1" applyAlignment="1">
      <alignment horizontal="justify" vertical="top" wrapText="1"/>
    </xf>
    <xf numFmtId="0" fontId="9" fillId="3" borderId="1" xfId="0" applyFont="1" applyFill="1" applyBorder="1" applyAlignment="1">
      <alignment horizontal="justify" vertical="center" wrapText="1"/>
    </xf>
    <xf numFmtId="0" fontId="8" fillId="3" borderId="0" xfId="1" applyFont="1" applyFill="1" applyAlignment="1"/>
    <xf numFmtId="0" fontId="8" fillId="4" borderId="0" xfId="1" applyFont="1" applyFill="1" applyAlignment="1"/>
    <xf numFmtId="0" fontId="1" fillId="0" borderId="0" xfId="1" applyFont="1" applyAlignment="1"/>
    <xf numFmtId="0" fontId="9" fillId="3" borderId="2" xfId="0" applyFont="1" applyFill="1" applyBorder="1" applyAlignment="1">
      <alignment horizontal="justify" vertical="top" wrapText="1"/>
    </xf>
    <xf numFmtId="164" fontId="5" fillId="0" borderId="2" xfId="1" applyNumberFormat="1" applyFont="1" applyFill="1" applyBorder="1" applyAlignment="1">
      <alignment horizontal="center" vertical="center"/>
    </xf>
    <xf numFmtId="0" fontId="6" fillId="3" borderId="1" xfId="0" applyFont="1" applyFill="1" applyBorder="1" applyAlignment="1">
      <alignment horizontal="justify" vertical="top" wrapText="1"/>
    </xf>
    <xf numFmtId="0" fontId="5" fillId="3" borderId="1" xfId="0" applyFont="1" applyFill="1" applyBorder="1" applyAlignment="1">
      <alignment horizontal="justify" vertical="top" wrapText="1"/>
    </xf>
    <xf numFmtId="0" fontId="6" fillId="0" borderId="1" xfId="1" applyNumberFormat="1" applyFont="1" applyFill="1" applyBorder="1" applyAlignment="1" applyProtection="1">
      <alignment horizontal="left" vertical="top" wrapText="1"/>
      <protection hidden="1"/>
    </xf>
    <xf numFmtId="0" fontId="5" fillId="3" borderId="1" xfId="4" applyNumberFormat="1" applyFont="1" applyFill="1" applyBorder="1" applyAlignment="1" applyProtection="1">
      <alignment horizontal="center" vertical="top" wrapText="1"/>
      <protection hidden="1"/>
    </xf>
    <xf numFmtId="0" fontId="6" fillId="3" borderId="1" xfId="4" applyNumberFormat="1" applyFont="1" applyFill="1" applyBorder="1" applyAlignment="1" applyProtection="1">
      <alignment vertical="top" wrapText="1"/>
      <protection hidden="1"/>
    </xf>
    <xf numFmtId="167" fontId="6" fillId="3" borderId="1" xfId="0" applyNumberFormat="1" applyFont="1" applyFill="1" applyBorder="1" applyAlignment="1">
      <alignment horizontal="center" vertical="center" wrapText="1"/>
    </xf>
    <xf numFmtId="165" fontId="6" fillId="3" borderId="1" xfId="4" applyNumberFormat="1" applyFont="1" applyFill="1" applyBorder="1" applyAlignment="1" applyProtection="1">
      <protection hidden="1"/>
    </xf>
    <xf numFmtId="168" fontId="5" fillId="3" borderId="1" xfId="4" applyNumberFormat="1" applyFont="1" applyFill="1" applyBorder="1" applyAlignment="1" applyProtection="1">
      <alignment horizontal="center" vertical="center"/>
      <protection hidden="1"/>
    </xf>
    <xf numFmtId="0" fontId="5" fillId="3" borderId="1" xfId="4" applyNumberFormat="1" applyFont="1" applyFill="1" applyBorder="1" applyAlignment="1" applyProtection="1">
      <alignment horizontal="left" vertical="top" wrapText="1"/>
      <protection hidden="1"/>
    </xf>
    <xf numFmtId="165" fontId="5" fillId="3" borderId="1" xfId="4" applyNumberFormat="1" applyFont="1" applyFill="1" applyBorder="1" applyAlignment="1" applyProtection="1">
      <protection hidden="1"/>
    </xf>
    <xf numFmtId="0" fontId="6" fillId="3" borderId="1" xfId="4" applyNumberFormat="1" applyFont="1" applyFill="1" applyBorder="1" applyAlignment="1" applyProtection="1">
      <alignment horizontal="left" vertical="top" wrapText="1"/>
      <protection hidden="1"/>
    </xf>
    <xf numFmtId="0" fontId="6" fillId="0" borderId="1" xfId="1" applyNumberFormat="1" applyFont="1" applyFill="1" applyBorder="1" applyAlignment="1" applyProtection="1">
      <alignment vertical="center"/>
      <protection hidden="1"/>
    </xf>
    <xf numFmtId="0" fontId="10" fillId="0" borderId="1" xfId="0" applyFont="1" applyFill="1" applyBorder="1" applyAlignment="1">
      <alignment vertical="center" wrapText="1"/>
    </xf>
    <xf numFmtId="164" fontId="6" fillId="0" borderId="1" xfId="1" applyNumberFormat="1" applyFont="1" applyBorder="1" applyAlignment="1">
      <alignment vertical="center"/>
    </xf>
    <xf numFmtId="168" fontId="5" fillId="0" borderId="1" xfId="4" applyNumberFormat="1" applyFont="1" applyFill="1" applyBorder="1" applyAlignment="1" applyProtection="1">
      <alignment horizontal="center" vertical="center"/>
      <protection hidden="1"/>
    </xf>
    <xf numFmtId="0" fontId="3" fillId="0" borderId="0" xfId="0" applyFont="1" applyFill="1" applyBorder="1" applyAlignment="1">
      <alignment horizontal="right" vertical="top" wrapText="1"/>
    </xf>
    <xf numFmtId="0" fontId="3" fillId="0" borderId="0" xfId="0" applyFont="1" applyFill="1" applyAlignment="1">
      <alignment horizontal="right" vertical="top" wrapText="1"/>
    </xf>
    <xf numFmtId="0" fontId="3" fillId="0" borderId="0" xfId="0" applyFont="1" applyFill="1" applyBorder="1" applyAlignment="1">
      <alignment horizontal="right" vertical="top" wrapText="1"/>
    </xf>
    <xf numFmtId="0" fontId="12" fillId="0" borderId="0" xfId="3" applyNumberFormat="1" applyFont="1" applyFill="1" applyBorder="1" applyAlignment="1" applyProtection="1">
      <alignment horizontal="center" vertical="center" wrapText="1"/>
      <protection hidden="1"/>
    </xf>
  </cellXfs>
  <cellStyles count="6">
    <cellStyle name="Обычный" xfId="0" builtinId="0"/>
    <cellStyle name="Обычный 2" xfId="1"/>
    <cellStyle name="Обычный 2 3" xfId="2"/>
    <cellStyle name="Обычный 2 4" xfId="4"/>
    <cellStyle name="Обычный 3" xfId="5"/>
    <cellStyle name="Обычный_tmp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S378"/>
  <sheetViews>
    <sheetView showGridLines="0" tabSelected="1" topLeftCell="A219" zoomScale="90" zoomScaleNormal="90" zoomScaleSheetLayoutView="100" workbookViewId="0">
      <selection activeCell="A236" sqref="A236"/>
    </sheetView>
  </sheetViews>
  <sheetFormatPr defaultColWidth="9.140625" defaultRowHeight="12.75" x14ac:dyDescent="0.2"/>
  <cols>
    <col min="1" max="1" width="24.5703125" style="6" customWidth="1"/>
    <col min="2" max="2" width="60.140625" style="6" customWidth="1"/>
    <col min="3" max="3" width="12.42578125" style="6" customWidth="1"/>
    <col min="4" max="4" width="11.7109375" style="6" bestFit="1" customWidth="1"/>
    <col min="5" max="5" width="10.140625" style="6" bestFit="1" customWidth="1"/>
    <col min="6" max="182" width="9.140625" style="6" customWidth="1"/>
    <col min="183" max="16384" width="9.140625" style="6"/>
  </cols>
  <sheetData>
    <row r="1" spans="1:3" s="1" customFormat="1" ht="15" x14ac:dyDescent="0.2"/>
    <row r="2" spans="1:3" s="1" customFormat="1" ht="15.75" x14ac:dyDescent="0.2">
      <c r="B2" s="50" t="s">
        <v>250</v>
      </c>
      <c r="C2" s="50"/>
    </row>
    <row r="3" spans="1:3" s="1" customFormat="1" ht="15.75" x14ac:dyDescent="0.2">
      <c r="A3" s="2"/>
      <c r="B3" s="50" t="s">
        <v>0</v>
      </c>
      <c r="C3" s="50"/>
    </row>
    <row r="4" spans="1:3" s="1" customFormat="1" ht="15.75" x14ac:dyDescent="0.2">
      <c r="A4" s="3"/>
      <c r="B4" s="51" t="s">
        <v>1</v>
      </c>
      <c r="C4" s="51"/>
    </row>
    <row r="5" spans="1:3" s="1" customFormat="1" ht="15.75" x14ac:dyDescent="0.2">
      <c r="A5" s="3"/>
      <c r="B5" s="51" t="s">
        <v>437</v>
      </c>
      <c r="C5" s="51"/>
    </row>
    <row r="6" spans="1:3" s="1" customFormat="1" ht="15.75" x14ac:dyDescent="0.2">
      <c r="A6" s="3"/>
      <c r="B6" s="49"/>
      <c r="C6" s="49"/>
    </row>
    <row r="7" spans="1:3" s="1" customFormat="1" ht="75" customHeight="1" x14ac:dyDescent="0.2">
      <c r="A7" s="52" t="s">
        <v>738</v>
      </c>
      <c r="B7" s="52"/>
      <c r="C7" s="52"/>
    </row>
    <row r="8" spans="1:3" x14ac:dyDescent="0.2">
      <c r="A8" s="4"/>
      <c r="B8" s="4"/>
      <c r="C8" s="5"/>
    </row>
    <row r="9" spans="1:3" ht="15.75" x14ac:dyDescent="0.2">
      <c r="A9" s="4"/>
      <c r="B9" s="7"/>
    </row>
    <row r="10" spans="1:3" x14ac:dyDescent="0.2">
      <c r="A10" s="8"/>
      <c r="B10" s="8"/>
      <c r="C10" s="9" t="s">
        <v>2</v>
      </c>
    </row>
    <row r="11" spans="1:3" ht="38.25" x14ac:dyDescent="0.2">
      <c r="A11" s="10" t="s">
        <v>251</v>
      </c>
      <c r="B11" s="10" t="s">
        <v>252</v>
      </c>
      <c r="C11" s="11" t="s">
        <v>438</v>
      </c>
    </row>
    <row r="12" spans="1:3" s="15" customFormat="1" x14ac:dyDescent="0.2">
      <c r="A12" s="12" t="s">
        <v>253</v>
      </c>
      <c r="B12" s="13" t="s">
        <v>254</v>
      </c>
      <c r="C12" s="14">
        <f>C13+C24+C45+C56+C64+C73+C98+C115+C132+C153+C170+C179+C182+C215</f>
        <v>125160314</v>
      </c>
    </row>
    <row r="13" spans="1:3" s="15" customFormat="1" x14ac:dyDescent="0.2">
      <c r="A13" s="12" t="s">
        <v>255</v>
      </c>
      <c r="B13" s="13" t="s">
        <v>256</v>
      </c>
      <c r="C13" s="16">
        <f>C14+C18</f>
        <v>80851368.200000003</v>
      </c>
    </row>
    <row r="14" spans="1:3" s="15" customFormat="1" x14ac:dyDescent="0.2">
      <c r="A14" s="12" t="s">
        <v>257</v>
      </c>
      <c r="B14" s="13" t="s">
        <v>258</v>
      </c>
      <c r="C14" s="16">
        <f>C15</f>
        <v>41121444.899999999</v>
      </c>
    </row>
    <row r="15" spans="1:3" s="19" customFormat="1" ht="25.5" x14ac:dyDescent="0.2">
      <c r="A15" s="12" t="s">
        <v>259</v>
      </c>
      <c r="B15" s="17" t="s">
        <v>260</v>
      </c>
      <c r="C15" s="18">
        <f>C16+C17</f>
        <v>41121444.899999999</v>
      </c>
    </row>
    <row r="16" spans="1:3" s="19" customFormat="1" ht="38.25" x14ac:dyDescent="0.2">
      <c r="A16" s="12" t="s">
        <v>559</v>
      </c>
      <c r="B16" s="20" t="s">
        <v>149</v>
      </c>
      <c r="C16" s="18">
        <v>40184321.600000001</v>
      </c>
    </row>
    <row r="17" spans="1:3" s="19" customFormat="1" ht="38.25" x14ac:dyDescent="0.2">
      <c r="A17" s="12" t="s">
        <v>150</v>
      </c>
      <c r="B17" s="20" t="s">
        <v>151</v>
      </c>
      <c r="C17" s="18">
        <v>937123.3</v>
      </c>
    </row>
    <row r="18" spans="1:3" s="15" customFormat="1" x14ac:dyDescent="0.2">
      <c r="A18" s="12" t="s">
        <v>261</v>
      </c>
      <c r="B18" s="13" t="s">
        <v>262</v>
      </c>
      <c r="C18" s="14">
        <f>SUM(C19:C23)</f>
        <v>39729923.300000004</v>
      </c>
    </row>
    <row r="19" spans="1:3" s="19" customFormat="1" ht="51" x14ac:dyDescent="0.2">
      <c r="A19" s="12" t="s">
        <v>152</v>
      </c>
      <c r="B19" s="20" t="s">
        <v>153</v>
      </c>
      <c r="C19" s="18">
        <v>38111432.200000003</v>
      </c>
    </row>
    <row r="20" spans="1:3" s="19" customFormat="1" ht="89.25" x14ac:dyDescent="0.2">
      <c r="A20" s="12" t="s">
        <v>154</v>
      </c>
      <c r="B20" s="20" t="s">
        <v>155</v>
      </c>
      <c r="C20" s="18">
        <v>280217.8</v>
      </c>
    </row>
    <row r="21" spans="1:3" s="19" customFormat="1" ht="38.25" x14ac:dyDescent="0.2">
      <c r="A21" s="12" t="s">
        <v>156</v>
      </c>
      <c r="B21" s="20" t="s">
        <v>157</v>
      </c>
      <c r="C21" s="18">
        <v>657662.6</v>
      </c>
    </row>
    <row r="22" spans="1:3" s="19" customFormat="1" ht="63.75" x14ac:dyDescent="0.2">
      <c r="A22" s="12" t="s">
        <v>158</v>
      </c>
      <c r="B22" s="20" t="s">
        <v>159</v>
      </c>
      <c r="C22" s="18">
        <v>698527.6</v>
      </c>
    </row>
    <row r="23" spans="1:3" s="19" customFormat="1" ht="38.25" x14ac:dyDescent="0.2">
      <c r="A23" s="12" t="s">
        <v>160</v>
      </c>
      <c r="B23" s="20" t="s">
        <v>263</v>
      </c>
      <c r="C23" s="18">
        <v>-17916.900000000001</v>
      </c>
    </row>
    <row r="24" spans="1:3" s="15" customFormat="1" ht="25.5" x14ac:dyDescent="0.2">
      <c r="A24" s="12" t="s">
        <v>264</v>
      </c>
      <c r="B24" s="13" t="s">
        <v>265</v>
      </c>
      <c r="C24" s="16">
        <f t="shared" ref="C24" si="0">C25</f>
        <v>16232736.9</v>
      </c>
    </row>
    <row r="25" spans="1:3" s="15" customFormat="1" ht="25.5" x14ac:dyDescent="0.2">
      <c r="A25" s="12" t="s">
        <v>266</v>
      </c>
      <c r="B25" s="13" t="s">
        <v>267</v>
      </c>
      <c r="C25" s="16">
        <f>C26+C28+C29+C30+C31+C32+C36+C38+C40+C42+C44</f>
        <v>16232736.9</v>
      </c>
    </row>
    <row r="26" spans="1:3" s="19" customFormat="1" ht="51" x14ac:dyDescent="0.2">
      <c r="A26" s="12" t="s">
        <v>268</v>
      </c>
      <c r="B26" s="17" t="s">
        <v>269</v>
      </c>
      <c r="C26" s="18">
        <f>C27</f>
        <v>13230.3</v>
      </c>
    </row>
    <row r="27" spans="1:3" s="19" customFormat="1" ht="51" x14ac:dyDescent="0.2">
      <c r="A27" s="12" t="s">
        <v>161</v>
      </c>
      <c r="B27" s="17" t="s">
        <v>162</v>
      </c>
      <c r="C27" s="18">
        <v>13230.3</v>
      </c>
    </row>
    <row r="28" spans="1:3" s="19" customFormat="1" ht="25.5" x14ac:dyDescent="0.2">
      <c r="A28" s="12" t="s">
        <v>560</v>
      </c>
      <c r="B28" s="17" t="s">
        <v>535</v>
      </c>
      <c r="C28" s="18">
        <v>0.4</v>
      </c>
    </row>
    <row r="29" spans="1:3" s="19" customFormat="1" x14ac:dyDescent="0.2">
      <c r="A29" s="12" t="s">
        <v>163</v>
      </c>
      <c r="B29" s="17" t="s">
        <v>164</v>
      </c>
      <c r="C29" s="18">
        <v>7721401.7000000002</v>
      </c>
    </row>
    <row r="30" spans="1:3" s="19" customFormat="1" ht="25.5" x14ac:dyDescent="0.2">
      <c r="A30" s="12" t="s">
        <v>165</v>
      </c>
      <c r="B30" s="17" t="s">
        <v>166</v>
      </c>
      <c r="C30" s="18">
        <v>12779.9</v>
      </c>
    </row>
    <row r="31" spans="1:3" s="19" customFormat="1" ht="102" x14ac:dyDescent="0.2">
      <c r="A31" s="12" t="s">
        <v>561</v>
      </c>
      <c r="B31" s="17" t="s">
        <v>555</v>
      </c>
      <c r="C31" s="18">
        <v>145.1</v>
      </c>
    </row>
    <row r="32" spans="1:3" s="19" customFormat="1" ht="102" x14ac:dyDescent="0.2">
      <c r="A32" s="12" t="s">
        <v>61</v>
      </c>
      <c r="B32" s="21" t="s">
        <v>562</v>
      </c>
      <c r="C32" s="18">
        <f>C33+C34+C35</f>
        <v>2030251.1</v>
      </c>
    </row>
    <row r="33" spans="1:3" s="19" customFormat="1" ht="114.75" x14ac:dyDescent="0.2">
      <c r="A33" s="12" t="s">
        <v>565</v>
      </c>
      <c r="B33" s="21" t="s">
        <v>467</v>
      </c>
      <c r="C33" s="18">
        <v>263934.3</v>
      </c>
    </row>
    <row r="34" spans="1:3" s="19" customFormat="1" ht="114.75" x14ac:dyDescent="0.2">
      <c r="A34" s="12" t="s">
        <v>564</v>
      </c>
      <c r="B34" s="21" t="s">
        <v>468</v>
      </c>
      <c r="C34" s="18">
        <v>947321.2</v>
      </c>
    </row>
    <row r="35" spans="1:3" s="19" customFormat="1" ht="153" x14ac:dyDescent="0.2">
      <c r="A35" s="12" t="s">
        <v>563</v>
      </c>
      <c r="B35" s="21" t="s">
        <v>469</v>
      </c>
      <c r="C35" s="18">
        <v>818995.6</v>
      </c>
    </row>
    <row r="36" spans="1:3" s="19" customFormat="1" ht="51" x14ac:dyDescent="0.2">
      <c r="A36" s="12" t="s">
        <v>62</v>
      </c>
      <c r="B36" s="20" t="s">
        <v>63</v>
      </c>
      <c r="C36" s="22">
        <f>C37</f>
        <v>2918050.1</v>
      </c>
    </row>
    <row r="37" spans="1:3" s="19" customFormat="1" ht="76.5" x14ac:dyDescent="0.2">
      <c r="A37" s="12" t="s">
        <v>566</v>
      </c>
      <c r="B37" s="20" t="s">
        <v>470</v>
      </c>
      <c r="C37" s="22">
        <v>2918050.1</v>
      </c>
    </row>
    <row r="38" spans="1:3" s="19" customFormat="1" ht="63.75" x14ac:dyDescent="0.2">
      <c r="A38" s="12" t="s">
        <v>64</v>
      </c>
      <c r="B38" s="20" t="s">
        <v>65</v>
      </c>
      <c r="C38" s="18">
        <f>C39</f>
        <v>21448.400000000001</v>
      </c>
    </row>
    <row r="39" spans="1:3" s="19" customFormat="1" ht="89.25" x14ac:dyDescent="0.2">
      <c r="A39" s="12" t="s">
        <v>567</v>
      </c>
      <c r="B39" s="20" t="s">
        <v>471</v>
      </c>
      <c r="C39" s="18">
        <v>21448.400000000001</v>
      </c>
    </row>
    <row r="40" spans="1:3" s="19" customFormat="1" ht="51" x14ac:dyDescent="0.2">
      <c r="A40" s="12" t="s">
        <v>66</v>
      </c>
      <c r="B40" s="20" t="s">
        <v>67</v>
      </c>
      <c r="C40" s="18">
        <f>C41</f>
        <v>3898524.9</v>
      </c>
    </row>
    <row r="41" spans="1:3" s="19" customFormat="1" ht="76.5" x14ac:dyDescent="0.2">
      <c r="A41" s="12" t="s">
        <v>568</v>
      </c>
      <c r="B41" s="20" t="s">
        <v>549</v>
      </c>
      <c r="C41" s="18">
        <v>3898524.9</v>
      </c>
    </row>
    <row r="42" spans="1:3" s="19" customFormat="1" ht="51" x14ac:dyDescent="0.2">
      <c r="A42" s="12" t="s">
        <v>68</v>
      </c>
      <c r="B42" s="20" t="s">
        <v>69</v>
      </c>
      <c r="C42" s="18">
        <f>C43</f>
        <v>-427307.1</v>
      </c>
    </row>
    <row r="43" spans="1:3" s="19" customFormat="1" ht="76.5" x14ac:dyDescent="0.2">
      <c r="A43" s="12" t="s">
        <v>569</v>
      </c>
      <c r="B43" s="20" t="s">
        <v>472</v>
      </c>
      <c r="C43" s="18">
        <v>-427307.1</v>
      </c>
    </row>
    <row r="44" spans="1:3" s="19" customFormat="1" ht="25.5" x14ac:dyDescent="0.2">
      <c r="A44" s="12" t="s">
        <v>570</v>
      </c>
      <c r="B44" s="20" t="s">
        <v>536</v>
      </c>
      <c r="C44" s="18">
        <v>44212.1</v>
      </c>
    </row>
    <row r="45" spans="1:3" s="15" customFormat="1" x14ac:dyDescent="0.2">
      <c r="A45" s="12" t="s">
        <v>270</v>
      </c>
      <c r="B45" s="13" t="s">
        <v>271</v>
      </c>
      <c r="C45" s="16">
        <f>C46+C54</f>
        <v>10383045.300000001</v>
      </c>
    </row>
    <row r="46" spans="1:3" s="15" customFormat="1" ht="25.5" x14ac:dyDescent="0.2">
      <c r="A46" s="12" t="s">
        <v>272</v>
      </c>
      <c r="B46" s="13" t="s">
        <v>273</v>
      </c>
      <c r="C46" s="16">
        <f t="shared" ref="C46" si="1">C47+C50+C53</f>
        <v>10383041.700000001</v>
      </c>
    </row>
    <row r="47" spans="1:3" s="19" customFormat="1" ht="25.5" x14ac:dyDescent="0.2">
      <c r="A47" s="12" t="s">
        <v>274</v>
      </c>
      <c r="B47" s="17" t="s">
        <v>168</v>
      </c>
      <c r="C47" s="18">
        <f t="shared" ref="C47" si="2">C48+C49</f>
        <v>7087498.1000000006</v>
      </c>
    </row>
    <row r="48" spans="1:3" s="19" customFormat="1" ht="25.5" x14ac:dyDescent="0.2">
      <c r="A48" s="12" t="s">
        <v>167</v>
      </c>
      <c r="B48" s="20" t="s">
        <v>168</v>
      </c>
      <c r="C48" s="18">
        <v>7086902.1000000006</v>
      </c>
    </row>
    <row r="49" spans="1:5" s="19" customFormat="1" ht="38.25" x14ac:dyDescent="0.2">
      <c r="A49" s="12" t="s">
        <v>169</v>
      </c>
      <c r="B49" s="20" t="s">
        <v>170</v>
      </c>
      <c r="C49" s="18">
        <v>596</v>
      </c>
    </row>
    <row r="50" spans="1:5" s="19" customFormat="1" ht="25.5" x14ac:dyDescent="0.2">
      <c r="A50" s="12" t="s">
        <v>275</v>
      </c>
      <c r="B50" s="17" t="s">
        <v>276</v>
      </c>
      <c r="C50" s="22">
        <f t="shared" ref="C50" si="3">C51+C52</f>
        <v>3294395.8</v>
      </c>
    </row>
    <row r="51" spans="1:5" s="19" customFormat="1" ht="51" x14ac:dyDescent="0.2">
      <c r="A51" s="12" t="s">
        <v>171</v>
      </c>
      <c r="B51" s="17" t="s">
        <v>172</v>
      </c>
      <c r="C51" s="22">
        <v>3294244.3</v>
      </c>
    </row>
    <row r="52" spans="1:5" s="19" customFormat="1" ht="38.25" x14ac:dyDescent="0.2">
      <c r="A52" s="12" t="s">
        <v>173</v>
      </c>
      <c r="B52" s="17" t="s">
        <v>174</v>
      </c>
      <c r="C52" s="22">
        <v>151.5</v>
      </c>
    </row>
    <row r="53" spans="1:5" s="19" customFormat="1" ht="25.5" x14ac:dyDescent="0.2">
      <c r="A53" s="12" t="s">
        <v>175</v>
      </c>
      <c r="B53" s="17" t="s">
        <v>176</v>
      </c>
      <c r="C53" s="22">
        <v>1147.8</v>
      </c>
    </row>
    <row r="54" spans="1:5" s="15" customFormat="1" x14ac:dyDescent="0.2">
      <c r="A54" s="12" t="s">
        <v>277</v>
      </c>
      <c r="B54" s="13" t="s">
        <v>278</v>
      </c>
      <c r="C54" s="16">
        <f t="shared" ref="C54" si="4">C55</f>
        <v>3.6</v>
      </c>
    </row>
    <row r="55" spans="1:5" s="19" customFormat="1" ht="25.5" x14ac:dyDescent="0.2">
      <c r="A55" s="12" t="s">
        <v>177</v>
      </c>
      <c r="B55" s="17" t="s">
        <v>178</v>
      </c>
      <c r="C55" s="22">
        <v>3.6</v>
      </c>
    </row>
    <row r="56" spans="1:5" s="15" customFormat="1" x14ac:dyDescent="0.2">
      <c r="A56" s="12" t="s">
        <v>279</v>
      </c>
      <c r="B56" s="23" t="s">
        <v>280</v>
      </c>
      <c r="C56" s="16">
        <f>C57+C60+C63</f>
        <v>14201802.5</v>
      </c>
    </row>
    <row r="57" spans="1:5" s="15" customFormat="1" x14ac:dyDescent="0.2">
      <c r="A57" s="12" t="s">
        <v>281</v>
      </c>
      <c r="B57" s="13" t="s">
        <v>282</v>
      </c>
      <c r="C57" s="16">
        <f>C58+C59</f>
        <v>11539979.200000001</v>
      </c>
    </row>
    <row r="58" spans="1:5" s="19" customFormat="1" ht="25.5" x14ac:dyDescent="0.2">
      <c r="A58" s="12" t="s">
        <v>179</v>
      </c>
      <c r="B58" s="20" t="s">
        <v>180</v>
      </c>
      <c r="C58" s="18">
        <v>11351682.500000002</v>
      </c>
    </row>
    <row r="59" spans="1:5" s="19" customFormat="1" ht="25.5" x14ac:dyDescent="0.2">
      <c r="A59" s="12" t="s">
        <v>181</v>
      </c>
      <c r="B59" s="20" t="s">
        <v>182</v>
      </c>
      <c r="C59" s="18">
        <v>188296.7</v>
      </c>
      <c r="E59" s="24"/>
    </row>
    <row r="60" spans="1:5" s="15" customFormat="1" x14ac:dyDescent="0.2">
      <c r="A60" s="12" t="s">
        <v>283</v>
      </c>
      <c r="B60" s="13" t="s">
        <v>284</v>
      </c>
      <c r="C60" s="16">
        <f>C61+C62</f>
        <v>2652225.1</v>
      </c>
    </row>
    <row r="61" spans="1:5" s="19" customFormat="1" x14ac:dyDescent="0.2">
      <c r="A61" s="12" t="s">
        <v>183</v>
      </c>
      <c r="B61" s="20" t="s">
        <v>184</v>
      </c>
      <c r="C61" s="18">
        <v>497343</v>
      </c>
    </row>
    <row r="62" spans="1:5" s="19" customFormat="1" x14ac:dyDescent="0.2">
      <c r="A62" s="12" t="s">
        <v>185</v>
      </c>
      <c r="B62" s="20" t="s">
        <v>186</v>
      </c>
      <c r="C62" s="18">
        <v>2154882.1</v>
      </c>
    </row>
    <row r="63" spans="1:5" s="15" customFormat="1" x14ac:dyDescent="0.2">
      <c r="A63" s="12" t="s">
        <v>187</v>
      </c>
      <c r="B63" s="25" t="s">
        <v>188</v>
      </c>
      <c r="C63" s="16">
        <v>9598.2000000000007</v>
      </c>
    </row>
    <row r="64" spans="1:5" s="15" customFormat="1" ht="25.5" x14ac:dyDescent="0.2">
      <c r="A64" s="12" t="s">
        <v>285</v>
      </c>
      <c r="B64" s="13" t="s">
        <v>286</v>
      </c>
      <c r="C64" s="16">
        <f>C65+C69</f>
        <v>1179296.7</v>
      </c>
    </row>
    <row r="65" spans="1:3" s="15" customFormat="1" x14ac:dyDescent="0.2">
      <c r="A65" s="12" t="s">
        <v>287</v>
      </c>
      <c r="B65" s="13" t="s">
        <v>288</v>
      </c>
      <c r="C65" s="16">
        <f>C66+C67+C68</f>
        <v>1174041.2</v>
      </c>
    </row>
    <row r="66" spans="1:3" s="19" customFormat="1" x14ac:dyDescent="0.2">
      <c r="A66" s="12" t="s">
        <v>189</v>
      </c>
      <c r="B66" s="20" t="s">
        <v>190</v>
      </c>
      <c r="C66" s="18">
        <v>187980.2</v>
      </c>
    </row>
    <row r="67" spans="1:3" s="19" customFormat="1" ht="25.5" x14ac:dyDescent="0.2">
      <c r="A67" s="12" t="s">
        <v>191</v>
      </c>
      <c r="B67" s="20" t="s">
        <v>192</v>
      </c>
      <c r="C67" s="18">
        <v>35962.300000000003</v>
      </c>
    </row>
    <row r="68" spans="1:3" s="19" customFormat="1" x14ac:dyDescent="0.2">
      <c r="A68" s="12" t="s">
        <v>193</v>
      </c>
      <c r="B68" s="20" t="s">
        <v>194</v>
      </c>
      <c r="C68" s="18">
        <v>950098.7</v>
      </c>
    </row>
    <row r="69" spans="1:3" s="15" customFormat="1" ht="25.5" x14ac:dyDescent="0.2">
      <c r="A69" s="12" t="s">
        <v>289</v>
      </c>
      <c r="B69" s="13" t="s">
        <v>290</v>
      </c>
      <c r="C69" s="14">
        <f t="shared" ref="C69" si="5">C70+C71+C72</f>
        <v>5255.5</v>
      </c>
    </row>
    <row r="70" spans="1:3" s="19" customFormat="1" x14ac:dyDescent="0.2">
      <c r="A70" s="12" t="s">
        <v>195</v>
      </c>
      <c r="B70" s="20" t="s">
        <v>196</v>
      </c>
      <c r="C70" s="18">
        <v>4033.9</v>
      </c>
    </row>
    <row r="71" spans="1:3" s="19" customFormat="1" ht="38.25" x14ac:dyDescent="0.2">
      <c r="A71" s="12" t="s">
        <v>197</v>
      </c>
      <c r="B71" s="20" t="s">
        <v>537</v>
      </c>
      <c r="C71" s="18">
        <v>35.1</v>
      </c>
    </row>
    <row r="72" spans="1:3" s="19" customFormat="1" ht="25.5" x14ac:dyDescent="0.2">
      <c r="A72" s="12" t="s">
        <v>198</v>
      </c>
      <c r="B72" s="20" t="s">
        <v>199</v>
      </c>
      <c r="C72" s="18">
        <v>1186.5</v>
      </c>
    </row>
    <row r="73" spans="1:3" s="15" customFormat="1" x14ac:dyDescent="0.2">
      <c r="A73" s="12" t="s">
        <v>291</v>
      </c>
      <c r="B73" s="23" t="s">
        <v>292</v>
      </c>
      <c r="C73" s="14">
        <f>C74+C76+C77</f>
        <v>466692.8</v>
      </c>
    </row>
    <row r="74" spans="1:3" s="15" customFormat="1" ht="51" x14ac:dyDescent="0.2">
      <c r="A74" s="12" t="s">
        <v>572</v>
      </c>
      <c r="B74" s="23" t="s">
        <v>571</v>
      </c>
      <c r="C74" s="14">
        <f>C75</f>
        <v>-26.3</v>
      </c>
    </row>
    <row r="75" spans="1:3" s="15" customFormat="1" ht="38.25" x14ac:dyDescent="0.2">
      <c r="A75" s="12" t="s">
        <v>573</v>
      </c>
      <c r="B75" s="17" t="s">
        <v>556</v>
      </c>
      <c r="C75" s="18">
        <v>-26.3</v>
      </c>
    </row>
    <row r="76" spans="1:3" s="15" customFormat="1" ht="51" x14ac:dyDescent="0.2">
      <c r="A76" s="12" t="s">
        <v>230</v>
      </c>
      <c r="B76" s="13" t="s">
        <v>231</v>
      </c>
      <c r="C76" s="16">
        <v>9533.7000000000007</v>
      </c>
    </row>
    <row r="77" spans="1:3" s="15" customFormat="1" ht="25.5" x14ac:dyDescent="0.2">
      <c r="A77" s="12" t="s">
        <v>293</v>
      </c>
      <c r="B77" s="13" t="s">
        <v>294</v>
      </c>
      <c r="C77" s="16">
        <f>C78+C79+C80+C82+C83+C84+C85+C86+C87+C90+C92+C93+C94+C95+C96+C97</f>
        <v>457185.39999999997</v>
      </c>
    </row>
    <row r="78" spans="1:3" s="19" customFormat="1" ht="63.75" x14ac:dyDescent="0.2">
      <c r="A78" s="12" t="s">
        <v>200</v>
      </c>
      <c r="B78" s="17" t="s">
        <v>201</v>
      </c>
      <c r="C78" s="18">
        <v>2082.3000000000002</v>
      </c>
    </row>
    <row r="79" spans="1:3" s="19" customFormat="1" ht="38.25" x14ac:dyDescent="0.2">
      <c r="A79" s="12" t="s">
        <v>244</v>
      </c>
      <c r="B79" s="17" t="s">
        <v>245</v>
      </c>
      <c r="C79" s="18">
        <v>322446.3</v>
      </c>
    </row>
    <row r="80" spans="1:3" s="19" customFormat="1" ht="38.25" x14ac:dyDescent="0.2">
      <c r="A80" s="12" t="s">
        <v>295</v>
      </c>
      <c r="B80" s="17" t="s">
        <v>296</v>
      </c>
      <c r="C80" s="18">
        <f>C81</f>
        <v>61168.3</v>
      </c>
    </row>
    <row r="81" spans="1:3" s="19" customFormat="1" ht="51" x14ac:dyDescent="0.2">
      <c r="A81" s="12" t="s">
        <v>12</v>
      </c>
      <c r="B81" s="20" t="s">
        <v>13</v>
      </c>
      <c r="C81" s="18">
        <v>61168.3</v>
      </c>
    </row>
    <row r="82" spans="1:3" s="26" customFormat="1" ht="25.5" x14ac:dyDescent="0.2">
      <c r="A82" s="12" t="s">
        <v>232</v>
      </c>
      <c r="B82" s="20" t="s">
        <v>233</v>
      </c>
      <c r="C82" s="18">
        <v>8217.2000000000007</v>
      </c>
    </row>
    <row r="83" spans="1:3" s="19" customFormat="1" ht="63.75" x14ac:dyDescent="0.2">
      <c r="A83" s="12" t="s">
        <v>241</v>
      </c>
      <c r="B83" s="20" t="s">
        <v>242</v>
      </c>
      <c r="C83" s="18">
        <v>386.8</v>
      </c>
    </row>
    <row r="84" spans="1:3" s="26" customFormat="1" ht="25.5" x14ac:dyDescent="0.2">
      <c r="A84" s="12" t="s">
        <v>243</v>
      </c>
      <c r="B84" s="20" t="s">
        <v>558</v>
      </c>
      <c r="C84" s="18">
        <v>11.6</v>
      </c>
    </row>
    <row r="85" spans="1:3" s="19" customFormat="1" ht="76.5" x14ac:dyDescent="0.2">
      <c r="A85" s="12" t="s">
        <v>41</v>
      </c>
      <c r="B85" s="20" t="s">
        <v>547</v>
      </c>
      <c r="C85" s="18">
        <v>129.6</v>
      </c>
    </row>
    <row r="86" spans="1:3" s="19" customFormat="1" ht="89.25" x14ac:dyDescent="0.2">
      <c r="A86" s="12" t="s">
        <v>574</v>
      </c>
      <c r="B86" s="20" t="s">
        <v>548</v>
      </c>
      <c r="C86" s="18">
        <v>44</v>
      </c>
    </row>
    <row r="87" spans="1:3" s="19" customFormat="1" ht="51" x14ac:dyDescent="0.2">
      <c r="A87" s="12" t="s">
        <v>297</v>
      </c>
      <c r="B87" s="17" t="s">
        <v>298</v>
      </c>
      <c r="C87" s="22">
        <f t="shared" ref="C87" si="6">C88+C89</f>
        <v>53732.100000000006</v>
      </c>
    </row>
    <row r="88" spans="1:3" s="19" customFormat="1" ht="63.75" x14ac:dyDescent="0.2">
      <c r="A88" s="12" t="s">
        <v>234</v>
      </c>
      <c r="B88" s="17" t="s">
        <v>235</v>
      </c>
      <c r="C88" s="22">
        <v>28779.9</v>
      </c>
    </row>
    <row r="89" spans="1:3" s="19" customFormat="1" ht="140.25" x14ac:dyDescent="0.2">
      <c r="A89" s="12" t="s">
        <v>130</v>
      </c>
      <c r="B89" s="17" t="s">
        <v>131</v>
      </c>
      <c r="C89" s="22">
        <v>24952.2</v>
      </c>
    </row>
    <row r="90" spans="1:3" s="19" customFormat="1" ht="51" x14ac:dyDescent="0.2">
      <c r="A90" s="12" t="s">
        <v>299</v>
      </c>
      <c r="B90" s="27" t="s">
        <v>300</v>
      </c>
      <c r="C90" s="18">
        <f>C91</f>
        <v>3685.2</v>
      </c>
    </row>
    <row r="91" spans="1:3" s="19" customFormat="1" ht="76.5" x14ac:dyDescent="0.2">
      <c r="A91" s="12" t="s">
        <v>132</v>
      </c>
      <c r="B91" s="27" t="s">
        <v>133</v>
      </c>
      <c r="C91" s="18">
        <v>3685.2</v>
      </c>
    </row>
    <row r="92" spans="1:3" s="19" customFormat="1" ht="38.25" x14ac:dyDescent="0.2">
      <c r="A92" s="12" t="s">
        <v>29</v>
      </c>
      <c r="B92" s="27" t="s">
        <v>30</v>
      </c>
      <c r="C92" s="22">
        <v>1838.2</v>
      </c>
    </row>
    <row r="93" spans="1:3" s="19" customFormat="1" ht="25.5" x14ac:dyDescent="0.2">
      <c r="A93" s="12" t="s">
        <v>575</v>
      </c>
      <c r="B93" s="27" t="s">
        <v>557</v>
      </c>
      <c r="C93" s="22">
        <v>20.8</v>
      </c>
    </row>
    <row r="94" spans="1:3" s="19" customFormat="1" ht="25.5" x14ac:dyDescent="0.2">
      <c r="A94" s="12" t="s">
        <v>94</v>
      </c>
      <c r="B94" s="27" t="s">
        <v>95</v>
      </c>
      <c r="C94" s="22">
        <v>140</v>
      </c>
    </row>
    <row r="95" spans="1:3" s="19" customFormat="1" ht="63.75" x14ac:dyDescent="0.2">
      <c r="A95" s="12" t="s">
        <v>109</v>
      </c>
      <c r="B95" s="20" t="s">
        <v>110</v>
      </c>
      <c r="C95" s="18">
        <v>803</v>
      </c>
    </row>
    <row r="96" spans="1:3" s="19" customFormat="1" ht="63.75" x14ac:dyDescent="0.2">
      <c r="A96" s="12" t="s">
        <v>111</v>
      </c>
      <c r="B96" s="20" t="s">
        <v>112</v>
      </c>
      <c r="C96" s="18">
        <v>1225</v>
      </c>
    </row>
    <row r="97" spans="1:3" s="19" customFormat="1" ht="51" x14ac:dyDescent="0.2">
      <c r="A97" s="12" t="s">
        <v>6</v>
      </c>
      <c r="B97" s="20" t="s">
        <v>7</v>
      </c>
      <c r="C97" s="18">
        <v>1255</v>
      </c>
    </row>
    <row r="98" spans="1:3" s="15" customFormat="1" ht="25.5" x14ac:dyDescent="0.2">
      <c r="A98" s="12" t="s">
        <v>301</v>
      </c>
      <c r="B98" s="13" t="s">
        <v>302</v>
      </c>
      <c r="C98" s="14">
        <f>C99+C102+C105+C110+C112</f>
        <v>223.20000000000002</v>
      </c>
    </row>
    <row r="99" spans="1:3" s="15" customFormat="1" ht="25.5" x14ac:dyDescent="0.2">
      <c r="A99" s="12" t="s">
        <v>303</v>
      </c>
      <c r="B99" s="13" t="s">
        <v>304</v>
      </c>
      <c r="C99" s="14">
        <f>C100+C101</f>
        <v>32.799999999999997</v>
      </c>
    </row>
    <row r="100" spans="1:3" s="19" customFormat="1" ht="25.5" x14ac:dyDescent="0.2">
      <c r="A100" s="12" t="s">
        <v>202</v>
      </c>
      <c r="B100" s="28" t="s">
        <v>203</v>
      </c>
      <c r="C100" s="22">
        <v>29.7</v>
      </c>
    </row>
    <row r="101" spans="1:3" s="19" customFormat="1" ht="38.25" x14ac:dyDescent="0.2">
      <c r="A101" s="12" t="s">
        <v>204</v>
      </c>
      <c r="B101" s="28" t="s">
        <v>205</v>
      </c>
      <c r="C101" s="22">
        <v>3.1</v>
      </c>
    </row>
    <row r="102" spans="1:3" s="15" customFormat="1" x14ac:dyDescent="0.2">
      <c r="A102" s="12" t="s">
        <v>305</v>
      </c>
      <c r="B102" s="13" t="s">
        <v>306</v>
      </c>
      <c r="C102" s="14">
        <f>C103</f>
        <v>3.4</v>
      </c>
    </row>
    <row r="103" spans="1:3" s="19" customFormat="1" x14ac:dyDescent="0.2">
      <c r="A103" s="12" t="s">
        <v>307</v>
      </c>
      <c r="B103" s="28" t="s">
        <v>308</v>
      </c>
      <c r="C103" s="22">
        <f>C104</f>
        <v>3.4</v>
      </c>
    </row>
    <row r="104" spans="1:3" s="19" customFormat="1" ht="63.75" x14ac:dyDescent="0.2">
      <c r="A104" s="12" t="s">
        <v>206</v>
      </c>
      <c r="B104" s="20" t="s">
        <v>207</v>
      </c>
      <c r="C104" s="22">
        <v>3.4</v>
      </c>
    </row>
    <row r="105" spans="1:3" s="15" customFormat="1" x14ac:dyDescent="0.2">
      <c r="A105" s="12" t="s">
        <v>309</v>
      </c>
      <c r="B105" s="13" t="s">
        <v>310</v>
      </c>
      <c r="C105" s="14">
        <f>SUM(C106:C109)</f>
        <v>180.1</v>
      </c>
    </row>
    <row r="106" spans="1:3" s="19" customFormat="1" x14ac:dyDescent="0.2">
      <c r="A106" s="12" t="s">
        <v>208</v>
      </c>
      <c r="B106" s="20" t="s">
        <v>209</v>
      </c>
      <c r="C106" s="22">
        <v>27.7</v>
      </c>
    </row>
    <row r="107" spans="1:3" s="19" customFormat="1" ht="25.5" x14ac:dyDescent="0.2">
      <c r="A107" s="12" t="s">
        <v>210</v>
      </c>
      <c r="B107" s="20" t="s">
        <v>211</v>
      </c>
      <c r="C107" s="22">
        <v>13.9</v>
      </c>
    </row>
    <row r="108" spans="1:3" s="19" customFormat="1" x14ac:dyDescent="0.2">
      <c r="A108" s="12" t="s">
        <v>212</v>
      </c>
      <c r="B108" s="20" t="s">
        <v>213</v>
      </c>
      <c r="C108" s="22">
        <v>135.80000000000001</v>
      </c>
    </row>
    <row r="109" spans="1:3" s="19" customFormat="1" x14ac:dyDescent="0.2">
      <c r="A109" s="12" t="s">
        <v>214</v>
      </c>
      <c r="B109" s="20" t="s">
        <v>215</v>
      </c>
      <c r="C109" s="22">
        <v>2.7</v>
      </c>
    </row>
    <row r="110" spans="1:3" s="15" customFormat="1" ht="25.5" x14ac:dyDescent="0.2">
      <c r="A110" s="12" t="s">
        <v>311</v>
      </c>
      <c r="B110" s="13" t="s">
        <v>312</v>
      </c>
      <c r="C110" s="14">
        <f>SUM(C111:C111)</f>
        <v>138.30000000000001</v>
      </c>
    </row>
    <row r="111" spans="1:3" s="19" customFormat="1" x14ac:dyDescent="0.2">
      <c r="A111" s="12" t="s">
        <v>216</v>
      </c>
      <c r="B111" s="20" t="s">
        <v>217</v>
      </c>
      <c r="C111" s="22">
        <v>138.30000000000001</v>
      </c>
    </row>
    <row r="112" spans="1:3" s="19" customFormat="1" ht="25.5" x14ac:dyDescent="0.2">
      <c r="A112" s="12" t="s">
        <v>313</v>
      </c>
      <c r="B112" s="13" t="s">
        <v>219</v>
      </c>
      <c r="C112" s="14">
        <f t="shared" ref="C112" si="7">SUM(C113:C114)</f>
        <v>-131.4</v>
      </c>
    </row>
    <row r="113" spans="1:149" s="19" customFormat="1" ht="25.5" x14ac:dyDescent="0.2">
      <c r="A113" s="12" t="s">
        <v>218</v>
      </c>
      <c r="B113" s="20" t="s">
        <v>219</v>
      </c>
      <c r="C113" s="22">
        <v>-132.5</v>
      </c>
    </row>
    <row r="114" spans="1:149" s="19" customFormat="1" ht="38.25" x14ac:dyDescent="0.2">
      <c r="A114" s="12" t="s">
        <v>314</v>
      </c>
      <c r="B114" s="20" t="s">
        <v>220</v>
      </c>
      <c r="C114" s="22">
        <v>1.1000000000000001</v>
      </c>
    </row>
    <row r="115" spans="1:149" s="30" customFormat="1" ht="38.25" x14ac:dyDescent="0.2">
      <c r="A115" s="12" t="s">
        <v>315</v>
      </c>
      <c r="B115" s="13" t="s">
        <v>316</v>
      </c>
      <c r="C115" s="14">
        <f>C116+C118+C120+C126+C129</f>
        <v>144402.5</v>
      </c>
      <c r="D115" s="29"/>
      <c r="E115" s="29"/>
      <c r="F115" s="29"/>
      <c r="G115" s="29"/>
      <c r="H115" s="29"/>
      <c r="I115" s="29"/>
      <c r="J115" s="29"/>
      <c r="K115" s="29"/>
      <c r="L115" s="29"/>
      <c r="M115" s="29"/>
      <c r="N115" s="29"/>
      <c r="O115" s="29"/>
      <c r="P115" s="29"/>
      <c r="Q115" s="29"/>
      <c r="R115" s="29"/>
      <c r="S115" s="29"/>
      <c r="T115" s="29"/>
      <c r="U115" s="29"/>
      <c r="V115" s="29"/>
      <c r="W115" s="29"/>
      <c r="X115" s="29"/>
      <c r="Y115" s="29"/>
      <c r="Z115" s="29"/>
      <c r="AA115" s="29"/>
      <c r="AB115" s="29"/>
      <c r="AC115" s="29"/>
      <c r="AD115" s="29"/>
      <c r="AE115" s="29"/>
      <c r="AF115" s="29"/>
      <c r="AG115" s="29"/>
      <c r="AH115" s="29"/>
      <c r="AI115" s="29"/>
      <c r="AJ115" s="29"/>
      <c r="AK115" s="29"/>
      <c r="AL115" s="29"/>
      <c r="AM115" s="29"/>
      <c r="AN115" s="29"/>
      <c r="AO115" s="29"/>
      <c r="AP115" s="29"/>
      <c r="AQ115" s="29"/>
      <c r="AR115" s="29"/>
      <c r="AS115" s="29"/>
      <c r="AT115" s="29"/>
      <c r="AU115" s="29"/>
      <c r="AV115" s="29"/>
      <c r="AW115" s="29"/>
      <c r="AX115" s="29"/>
      <c r="AY115" s="29"/>
      <c r="AZ115" s="29"/>
      <c r="BA115" s="29"/>
      <c r="BB115" s="29"/>
      <c r="BC115" s="29"/>
      <c r="BD115" s="29"/>
      <c r="BE115" s="29"/>
      <c r="BF115" s="29"/>
      <c r="BG115" s="29"/>
      <c r="BH115" s="29"/>
      <c r="BI115" s="29"/>
      <c r="BJ115" s="29"/>
      <c r="BK115" s="29"/>
      <c r="BL115" s="29"/>
      <c r="BM115" s="29"/>
      <c r="BN115" s="29"/>
      <c r="BO115" s="29"/>
      <c r="BP115" s="29"/>
      <c r="BQ115" s="29"/>
      <c r="BR115" s="29"/>
      <c r="BS115" s="29"/>
      <c r="BT115" s="29"/>
      <c r="BU115" s="29"/>
      <c r="BV115" s="29"/>
      <c r="BW115" s="29"/>
      <c r="BX115" s="29"/>
      <c r="BY115" s="29"/>
      <c r="BZ115" s="29"/>
      <c r="CA115" s="29"/>
      <c r="CB115" s="29"/>
      <c r="CC115" s="29"/>
      <c r="CD115" s="29"/>
      <c r="CE115" s="29"/>
      <c r="CF115" s="29"/>
      <c r="CG115" s="29"/>
      <c r="CH115" s="29"/>
      <c r="CI115" s="29"/>
      <c r="CJ115" s="29"/>
      <c r="CK115" s="29"/>
      <c r="CL115" s="29"/>
      <c r="CM115" s="29"/>
      <c r="CN115" s="29"/>
      <c r="CO115" s="29"/>
      <c r="CP115" s="29"/>
      <c r="CQ115" s="29"/>
      <c r="CR115" s="29"/>
      <c r="CS115" s="29"/>
      <c r="CT115" s="29"/>
      <c r="CU115" s="29"/>
      <c r="CV115" s="29"/>
      <c r="CW115" s="29"/>
      <c r="CX115" s="29"/>
      <c r="CY115" s="29"/>
      <c r="CZ115" s="29"/>
      <c r="DA115" s="29"/>
      <c r="DB115" s="29"/>
      <c r="DC115" s="29"/>
      <c r="DD115" s="29"/>
      <c r="DE115" s="29"/>
      <c r="DF115" s="29"/>
      <c r="DG115" s="29"/>
      <c r="DH115" s="29"/>
      <c r="DI115" s="29"/>
      <c r="DJ115" s="29"/>
      <c r="DK115" s="29"/>
      <c r="DL115" s="29"/>
      <c r="DM115" s="29"/>
      <c r="DN115" s="29"/>
      <c r="DO115" s="29"/>
      <c r="DP115" s="29"/>
      <c r="DQ115" s="29"/>
      <c r="DR115" s="29"/>
      <c r="DS115" s="29"/>
      <c r="DT115" s="29"/>
      <c r="DU115" s="29"/>
      <c r="DV115" s="29"/>
      <c r="DW115" s="29"/>
      <c r="DX115" s="29"/>
      <c r="DY115" s="29"/>
      <c r="DZ115" s="29"/>
      <c r="EA115" s="29"/>
      <c r="EB115" s="29"/>
      <c r="EC115" s="29"/>
      <c r="ED115" s="29"/>
      <c r="EE115" s="29"/>
      <c r="EF115" s="29"/>
      <c r="EG115" s="29"/>
      <c r="EH115" s="29"/>
      <c r="EI115" s="29"/>
      <c r="EJ115" s="29"/>
      <c r="EK115" s="29"/>
      <c r="EL115" s="29"/>
      <c r="EM115" s="29"/>
      <c r="EN115" s="29"/>
      <c r="EO115" s="29"/>
      <c r="EP115" s="29"/>
      <c r="EQ115" s="29"/>
      <c r="ER115" s="29"/>
      <c r="ES115" s="29"/>
    </row>
    <row r="116" spans="1:149" s="15" customFormat="1" ht="51" x14ac:dyDescent="0.2">
      <c r="A116" s="12" t="s">
        <v>317</v>
      </c>
      <c r="B116" s="13" t="s">
        <v>318</v>
      </c>
      <c r="C116" s="14">
        <f>C117</f>
        <v>314.2</v>
      </c>
    </row>
    <row r="117" spans="1:149" s="19" customFormat="1" ht="51" x14ac:dyDescent="0.2">
      <c r="A117" s="12" t="s">
        <v>77</v>
      </c>
      <c r="B117" s="17" t="s">
        <v>78</v>
      </c>
      <c r="C117" s="22">
        <v>314.2</v>
      </c>
    </row>
    <row r="118" spans="1:149" s="15" customFormat="1" ht="25.5" x14ac:dyDescent="0.2">
      <c r="A118" s="12" t="s">
        <v>319</v>
      </c>
      <c r="B118" s="13" t="s">
        <v>320</v>
      </c>
      <c r="C118" s="14">
        <f t="shared" ref="C118" si="8">C119</f>
        <v>1531.5</v>
      </c>
    </row>
    <row r="119" spans="1:149" s="31" customFormat="1" ht="25.5" x14ac:dyDescent="0.2">
      <c r="A119" s="12" t="s">
        <v>142</v>
      </c>
      <c r="B119" s="17" t="s">
        <v>143</v>
      </c>
      <c r="C119" s="22">
        <v>1531.5</v>
      </c>
    </row>
    <row r="120" spans="1:149" s="15" customFormat="1" ht="63.75" x14ac:dyDescent="0.2">
      <c r="A120" s="12" t="s">
        <v>321</v>
      </c>
      <c r="B120" s="13" t="s">
        <v>322</v>
      </c>
      <c r="C120" s="14">
        <f>C121+C123+C125</f>
        <v>140205.4</v>
      </c>
    </row>
    <row r="121" spans="1:149" s="19" customFormat="1" ht="63.75" x14ac:dyDescent="0.2">
      <c r="A121" s="12" t="s">
        <v>323</v>
      </c>
      <c r="B121" s="17" t="s">
        <v>324</v>
      </c>
      <c r="C121" s="22">
        <f t="shared" ref="C121" si="9">C122</f>
        <v>122375.3</v>
      </c>
    </row>
    <row r="122" spans="1:149" s="19" customFormat="1" ht="63.75" x14ac:dyDescent="0.2">
      <c r="A122" s="12" t="s">
        <v>79</v>
      </c>
      <c r="B122" s="17" t="s">
        <v>80</v>
      </c>
      <c r="C122" s="22">
        <v>122375.3</v>
      </c>
    </row>
    <row r="123" spans="1:149" s="19" customFormat="1" ht="63.75" x14ac:dyDescent="0.2">
      <c r="A123" s="12" t="s">
        <v>325</v>
      </c>
      <c r="B123" s="17" t="s">
        <v>326</v>
      </c>
      <c r="C123" s="22">
        <f t="shared" ref="C123" si="10">C124</f>
        <v>17829.7</v>
      </c>
    </row>
    <row r="124" spans="1:149" s="19" customFormat="1" ht="63.75" x14ac:dyDescent="0.2">
      <c r="A124" s="12" t="s">
        <v>81</v>
      </c>
      <c r="B124" s="17" t="s">
        <v>82</v>
      </c>
      <c r="C124" s="22">
        <v>17829.7</v>
      </c>
    </row>
    <row r="125" spans="1:149" s="19" customFormat="1" ht="89.25" x14ac:dyDescent="0.2">
      <c r="A125" s="12" t="s">
        <v>134</v>
      </c>
      <c r="B125" s="17" t="s">
        <v>135</v>
      </c>
      <c r="C125" s="22">
        <v>0.4</v>
      </c>
    </row>
    <row r="126" spans="1:149" s="15" customFormat="1" ht="25.5" x14ac:dyDescent="0.2">
      <c r="A126" s="12" t="s">
        <v>327</v>
      </c>
      <c r="B126" s="13" t="s">
        <v>328</v>
      </c>
      <c r="C126" s="14">
        <f t="shared" ref="C126:C127" si="11">C127</f>
        <v>673.4</v>
      </c>
    </row>
    <row r="127" spans="1:149" s="19" customFormat="1" ht="38.25" x14ac:dyDescent="0.2">
      <c r="A127" s="12" t="s">
        <v>329</v>
      </c>
      <c r="B127" s="17" t="s">
        <v>330</v>
      </c>
      <c r="C127" s="22">
        <f t="shared" si="11"/>
        <v>673.4</v>
      </c>
    </row>
    <row r="128" spans="1:149" s="19" customFormat="1" ht="38.25" x14ac:dyDescent="0.2">
      <c r="A128" s="12" t="s">
        <v>83</v>
      </c>
      <c r="B128" s="17" t="s">
        <v>84</v>
      </c>
      <c r="C128" s="22">
        <v>673.4</v>
      </c>
    </row>
    <row r="129" spans="1:3" s="15" customFormat="1" ht="63.75" x14ac:dyDescent="0.2">
      <c r="A129" s="12" t="s">
        <v>331</v>
      </c>
      <c r="B129" s="13" t="s">
        <v>332</v>
      </c>
      <c r="C129" s="14">
        <f t="shared" ref="C129" si="12">C130</f>
        <v>1678</v>
      </c>
    </row>
    <row r="130" spans="1:3" s="19" customFormat="1" ht="38.25" x14ac:dyDescent="0.2">
      <c r="A130" s="12" t="s">
        <v>577</v>
      </c>
      <c r="B130" s="17" t="s">
        <v>576</v>
      </c>
      <c r="C130" s="22">
        <f>C131</f>
        <v>1678</v>
      </c>
    </row>
    <row r="131" spans="1:3" s="19" customFormat="1" ht="38.25" x14ac:dyDescent="0.2">
      <c r="A131" s="12" t="s">
        <v>578</v>
      </c>
      <c r="B131" s="17" t="s">
        <v>475</v>
      </c>
      <c r="C131" s="22">
        <v>1678</v>
      </c>
    </row>
    <row r="132" spans="1:3" s="15" customFormat="1" x14ac:dyDescent="0.2">
      <c r="A132" s="12" t="s">
        <v>333</v>
      </c>
      <c r="B132" s="13" t="s">
        <v>334</v>
      </c>
      <c r="C132" s="16">
        <f>C133+C140+C148</f>
        <v>168100.59999999998</v>
      </c>
    </row>
    <row r="133" spans="1:3" s="15" customFormat="1" x14ac:dyDescent="0.2">
      <c r="A133" s="12" t="s">
        <v>335</v>
      </c>
      <c r="B133" s="13" t="s">
        <v>336</v>
      </c>
      <c r="C133" s="14">
        <f>C134+C135+C136+C139</f>
        <v>34835.399999999994</v>
      </c>
    </row>
    <row r="134" spans="1:3" s="19" customFormat="1" ht="25.5" x14ac:dyDescent="0.2">
      <c r="A134" s="12" t="s">
        <v>31</v>
      </c>
      <c r="B134" s="20" t="s">
        <v>32</v>
      </c>
      <c r="C134" s="22">
        <v>10422</v>
      </c>
    </row>
    <row r="135" spans="1:3" s="19" customFormat="1" x14ac:dyDescent="0.2">
      <c r="A135" s="12" t="s">
        <v>33</v>
      </c>
      <c r="B135" s="20" t="s">
        <v>34</v>
      </c>
      <c r="C135" s="22">
        <v>6500.5</v>
      </c>
    </row>
    <row r="136" spans="1:3" s="19" customFormat="1" x14ac:dyDescent="0.2">
      <c r="A136" s="12" t="s">
        <v>35</v>
      </c>
      <c r="B136" s="20" t="s">
        <v>36</v>
      </c>
      <c r="C136" s="22">
        <f>C137+C138</f>
        <v>17868.7</v>
      </c>
    </row>
    <row r="137" spans="1:3" s="19" customFormat="1" x14ac:dyDescent="0.2">
      <c r="A137" s="12" t="s">
        <v>579</v>
      </c>
      <c r="B137" s="20" t="s">
        <v>465</v>
      </c>
      <c r="C137" s="22">
        <v>16575.2</v>
      </c>
    </row>
    <row r="138" spans="1:3" s="19" customFormat="1" x14ac:dyDescent="0.2">
      <c r="A138" s="12" t="s">
        <v>580</v>
      </c>
      <c r="B138" s="20" t="s">
        <v>466</v>
      </c>
      <c r="C138" s="22">
        <v>1293.5</v>
      </c>
    </row>
    <row r="139" spans="1:3" s="19" customFormat="1" ht="38.25" x14ac:dyDescent="0.2">
      <c r="A139" s="12" t="s">
        <v>37</v>
      </c>
      <c r="B139" s="20" t="s">
        <v>38</v>
      </c>
      <c r="C139" s="22">
        <v>44.2</v>
      </c>
    </row>
    <row r="140" spans="1:3" s="15" customFormat="1" x14ac:dyDescent="0.2">
      <c r="A140" s="12" t="s">
        <v>337</v>
      </c>
      <c r="B140" s="13" t="s">
        <v>338</v>
      </c>
      <c r="C140" s="14">
        <f>C141+C143+C144+C146</f>
        <v>17790.899999999998</v>
      </c>
    </row>
    <row r="141" spans="1:3" s="19" customFormat="1" ht="38.25" x14ac:dyDescent="0.2">
      <c r="A141" s="12" t="s">
        <v>339</v>
      </c>
      <c r="B141" s="17" t="s">
        <v>340</v>
      </c>
      <c r="C141" s="22">
        <f t="shared" ref="C141" si="13">C142</f>
        <v>15488.8</v>
      </c>
    </row>
    <row r="142" spans="1:3" s="19" customFormat="1" ht="51" x14ac:dyDescent="0.2">
      <c r="A142" s="12" t="s">
        <v>51</v>
      </c>
      <c r="B142" s="17" t="s">
        <v>52</v>
      </c>
      <c r="C142" s="22">
        <v>15488.8</v>
      </c>
    </row>
    <row r="143" spans="1:3" s="19" customFormat="1" ht="25.5" x14ac:dyDescent="0.2">
      <c r="A143" s="12" t="s">
        <v>221</v>
      </c>
      <c r="B143" s="17" t="s">
        <v>222</v>
      </c>
      <c r="C143" s="22">
        <v>1767.1</v>
      </c>
    </row>
    <row r="144" spans="1:3" s="19" customFormat="1" ht="38.25" x14ac:dyDescent="0.2">
      <c r="A144" s="12" t="s">
        <v>341</v>
      </c>
      <c r="B144" s="20" t="s">
        <v>342</v>
      </c>
      <c r="C144" s="22">
        <f>C145</f>
        <v>185</v>
      </c>
    </row>
    <row r="145" spans="1:3" s="19" customFormat="1" ht="51" x14ac:dyDescent="0.2">
      <c r="A145" s="12" t="s">
        <v>53</v>
      </c>
      <c r="B145" s="20" t="s">
        <v>54</v>
      </c>
      <c r="C145" s="22">
        <v>185</v>
      </c>
    </row>
    <row r="146" spans="1:3" s="19" customFormat="1" ht="25.5" x14ac:dyDescent="0.2">
      <c r="A146" s="12" t="s">
        <v>343</v>
      </c>
      <c r="B146" s="17" t="s">
        <v>344</v>
      </c>
      <c r="C146" s="22">
        <f t="shared" ref="C146" si="14">C147</f>
        <v>350</v>
      </c>
    </row>
    <row r="147" spans="1:3" s="19" customFormat="1" ht="25.5" x14ac:dyDescent="0.2">
      <c r="A147" s="12" t="s">
        <v>55</v>
      </c>
      <c r="B147" s="17" t="s">
        <v>56</v>
      </c>
      <c r="C147" s="22">
        <v>350</v>
      </c>
    </row>
    <row r="148" spans="1:3" s="15" customFormat="1" x14ac:dyDescent="0.2">
      <c r="A148" s="12" t="s">
        <v>345</v>
      </c>
      <c r="B148" s="13" t="s">
        <v>346</v>
      </c>
      <c r="C148" s="14">
        <f t="shared" ref="C148" si="15">C149</f>
        <v>115474.3</v>
      </c>
    </row>
    <row r="149" spans="1:3" s="19" customFormat="1" x14ac:dyDescent="0.2">
      <c r="A149" s="12" t="s">
        <v>347</v>
      </c>
      <c r="B149" s="17" t="s">
        <v>348</v>
      </c>
      <c r="C149" s="22">
        <f>SUM(C150,C151,C152)</f>
        <v>115474.3</v>
      </c>
    </row>
    <row r="150" spans="1:3" s="19" customFormat="1" ht="38.25" x14ac:dyDescent="0.2">
      <c r="A150" s="12" t="s">
        <v>98</v>
      </c>
      <c r="B150" s="17" t="s">
        <v>99</v>
      </c>
      <c r="C150" s="22">
        <v>40353.599999999999</v>
      </c>
    </row>
    <row r="151" spans="1:3" s="19" customFormat="1" ht="25.5" x14ac:dyDescent="0.2">
      <c r="A151" s="12" t="s">
        <v>100</v>
      </c>
      <c r="B151" s="17" t="s">
        <v>101</v>
      </c>
      <c r="C151" s="22">
        <v>57624.4</v>
      </c>
    </row>
    <row r="152" spans="1:3" s="19" customFormat="1" ht="38.25" x14ac:dyDescent="0.2">
      <c r="A152" s="12" t="s">
        <v>102</v>
      </c>
      <c r="B152" s="17" t="s">
        <v>103</v>
      </c>
      <c r="C152" s="22">
        <v>17496.3</v>
      </c>
    </row>
    <row r="153" spans="1:3" s="15" customFormat="1" ht="25.5" x14ac:dyDescent="0.2">
      <c r="A153" s="12" t="s">
        <v>349</v>
      </c>
      <c r="B153" s="13" t="s">
        <v>581</v>
      </c>
      <c r="C153" s="16">
        <f>C154+C165</f>
        <v>195738.9</v>
      </c>
    </row>
    <row r="154" spans="1:3" s="15" customFormat="1" x14ac:dyDescent="0.2">
      <c r="A154" s="12" t="s">
        <v>350</v>
      </c>
      <c r="B154" s="13" t="s">
        <v>351</v>
      </c>
      <c r="C154" s="14">
        <f>C156+C155+C157+C158+C159+C161+C163</f>
        <v>89277</v>
      </c>
    </row>
    <row r="155" spans="1:3" s="31" customFormat="1" ht="38.25" x14ac:dyDescent="0.2">
      <c r="A155" s="12" t="s">
        <v>223</v>
      </c>
      <c r="B155" s="17" t="s">
        <v>224</v>
      </c>
      <c r="C155" s="22">
        <v>82.2</v>
      </c>
    </row>
    <row r="156" spans="1:3" s="19" customFormat="1" ht="25.5" x14ac:dyDescent="0.2">
      <c r="A156" s="12" t="s">
        <v>246</v>
      </c>
      <c r="B156" s="17" t="s">
        <v>247</v>
      </c>
      <c r="C156" s="22">
        <v>1271.7</v>
      </c>
    </row>
    <row r="157" spans="1:3" s="19" customFormat="1" ht="25.5" x14ac:dyDescent="0.2">
      <c r="A157" s="12" t="s">
        <v>225</v>
      </c>
      <c r="B157" s="17" t="s">
        <v>226</v>
      </c>
      <c r="C157" s="22">
        <v>0.4</v>
      </c>
    </row>
    <row r="158" spans="1:3" s="19" customFormat="1" ht="25.5" x14ac:dyDescent="0.2">
      <c r="A158" s="12" t="s">
        <v>227</v>
      </c>
      <c r="B158" s="17" t="s">
        <v>228</v>
      </c>
      <c r="C158" s="22">
        <v>7.2</v>
      </c>
    </row>
    <row r="159" spans="1:3" s="19" customFormat="1" ht="25.5" x14ac:dyDescent="0.2">
      <c r="A159" s="12" t="s">
        <v>352</v>
      </c>
      <c r="B159" s="17" t="s">
        <v>353</v>
      </c>
      <c r="C159" s="18">
        <f>C160</f>
        <v>53.9</v>
      </c>
    </row>
    <row r="160" spans="1:3" s="19" customFormat="1" ht="63.75" x14ac:dyDescent="0.2">
      <c r="A160" s="12" t="s">
        <v>104</v>
      </c>
      <c r="B160" s="17" t="s">
        <v>105</v>
      </c>
      <c r="C160" s="18">
        <v>53.9</v>
      </c>
    </row>
    <row r="161" spans="1:3" s="19" customFormat="1" ht="25.5" x14ac:dyDescent="0.2">
      <c r="A161" s="12" t="s">
        <v>354</v>
      </c>
      <c r="B161" s="17" t="s">
        <v>355</v>
      </c>
      <c r="C161" s="18">
        <f>C162</f>
        <v>88.5</v>
      </c>
    </row>
    <row r="162" spans="1:3" s="19" customFormat="1" ht="51" x14ac:dyDescent="0.2">
      <c r="A162" s="12" t="s">
        <v>356</v>
      </c>
      <c r="B162" s="17" t="s">
        <v>136</v>
      </c>
      <c r="C162" s="18">
        <v>88.5</v>
      </c>
    </row>
    <row r="163" spans="1:3" s="19" customFormat="1" x14ac:dyDescent="0.2">
      <c r="A163" s="12" t="s">
        <v>357</v>
      </c>
      <c r="B163" s="17" t="s">
        <v>358</v>
      </c>
      <c r="C163" s="22">
        <f>C164</f>
        <v>87773.1</v>
      </c>
    </row>
    <row r="164" spans="1:3" s="19" customFormat="1" ht="25.5" x14ac:dyDescent="0.2">
      <c r="A164" s="12" t="s">
        <v>8</v>
      </c>
      <c r="B164" s="17" t="s">
        <v>9</v>
      </c>
      <c r="C164" s="18">
        <v>87773.1</v>
      </c>
    </row>
    <row r="165" spans="1:3" s="15" customFormat="1" x14ac:dyDescent="0.2">
      <c r="A165" s="12" t="s">
        <v>359</v>
      </c>
      <c r="B165" s="13" t="s">
        <v>360</v>
      </c>
      <c r="C165" s="16">
        <f>C166+C168</f>
        <v>106461.9</v>
      </c>
    </row>
    <row r="166" spans="1:3" s="19" customFormat="1" ht="25.5" x14ac:dyDescent="0.2">
      <c r="A166" s="12" t="s">
        <v>361</v>
      </c>
      <c r="B166" s="17" t="s">
        <v>362</v>
      </c>
      <c r="C166" s="18">
        <f>C167</f>
        <v>14555.7</v>
      </c>
    </row>
    <row r="167" spans="1:3" s="19" customFormat="1" ht="25.5" x14ac:dyDescent="0.2">
      <c r="A167" s="12" t="s">
        <v>116</v>
      </c>
      <c r="B167" s="17" t="s">
        <v>117</v>
      </c>
      <c r="C167" s="18">
        <v>14555.7</v>
      </c>
    </row>
    <row r="168" spans="1:3" s="19" customFormat="1" x14ac:dyDescent="0.2">
      <c r="A168" s="12" t="s">
        <v>363</v>
      </c>
      <c r="B168" s="17" t="s">
        <v>364</v>
      </c>
      <c r="C168" s="18">
        <f>C169</f>
        <v>91906.2</v>
      </c>
    </row>
    <row r="169" spans="1:3" s="19" customFormat="1" ht="25.5" x14ac:dyDescent="0.2">
      <c r="A169" s="12" t="s">
        <v>582</v>
      </c>
      <c r="B169" s="17" t="s">
        <v>3</v>
      </c>
      <c r="C169" s="18">
        <v>91906.2</v>
      </c>
    </row>
    <row r="170" spans="1:3" s="15" customFormat="1" ht="25.5" x14ac:dyDescent="0.2">
      <c r="A170" s="12" t="s">
        <v>365</v>
      </c>
      <c r="B170" s="13" t="s">
        <v>366</v>
      </c>
      <c r="C170" s="14">
        <f>C171+C176</f>
        <v>20412.099999999999</v>
      </c>
    </row>
    <row r="171" spans="1:3" s="15" customFormat="1" ht="63.75" x14ac:dyDescent="0.2">
      <c r="A171" s="12" t="s">
        <v>367</v>
      </c>
      <c r="B171" s="13" t="s">
        <v>368</v>
      </c>
      <c r="C171" s="16">
        <f t="shared" ref="C171" si="16">C172+C174</f>
        <v>8877.9</v>
      </c>
    </row>
    <row r="172" spans="1:3" s="19" customFormat="1" ht="89.25" x14ac:dyDescent="0.2">
      <c r="A172" s="12" t="s">
        <v>369</v>
      </c>
      <c r="B172" s="32" t="s">
        <v>370</v>
      </c>
      <c r="C172" s="33">
        <f t="shared" ref="C172" si="17">C173</f>
        <v>7779.4</v>
      </c>
    </row>
    <row r="173" spans="1:3" s="19" customFormat="1" ht="89.25" x14ac:dyDescent="0.2">
      <c r="A173" s="12" t="s">
        <v>85</v>
      </c>
      <c r="B173" s="32" t="s">
        <v>86</v>
      </c>
      <c r="C173" s="33">
        <v>7779.4</v>
      </c>
    </row>
    <row r="174" spans="1:3" s="19" customFormat="1" ht="76.5" x14ac:dyDescent="0.2">
      <c r="A174" s="12" t="s">
        <v>371</v>
      </c>
      <c r="B174" s="20" t="s">
        <v>372</v>
      </c>
      <c r="C174" s="22">
        <f>C175</f>
        <v>1098.5</v>
      </c>
    </row>
    <row r="175" spans="1:3" s="19" customFormat="1" ht="76.5" x14ac:dyDescent="0.2">
      <c r="A175" s="12" t="s">
        <v>238</v>
      </c>
      <c r="B175" s="20" t="s">
        <v>239</v>
      </c>
      <c r="C175" s="22">
        <v>1098.5</v>
      </c>
    </row>
    <row r="176" spans="1:3" s="15" customFormat="1" ht="25.5" x14ac:dyDescent="0.2">
      <c r="A176" s="12" t="s">
        <v>373</v>
      </c>
      <c r="B176" s="13" t="s">
        <v>374</v>
      </c>
      <c r="C176" s="14">
        <f>C177</f>
        <v>11534.2</v>
      </c>
    </row>
    <row r="177" spans="1:3" s="19" customFormat="1" ht="38.25" x14ac:dyDescent="0.2">
      <c r="A177" s="12" t="s">
        <v>375</v>
      </c>
      <c r="B177" s="17" t="s">
        <v>376</v>
      </c>
      <c r="C177" s="22">
        <f>C178</f>
        <v>11534.2</v>
      </c>
    </row>
    <row r="178" spans="1:3" s="19" customFormat="1" ht="51" x14ac:dyDescent="0.2">
      <c r="A178" s="12" t="s">
        <v>87</v>
      </c>
      <c r="B178" s="17" t="s">
        <v>88</v>
      </c>
      <c r="C178" s="22">
        <v>11534.2</v>
      </c>
    </row>
    <row r="179" spans="1:3" s="15" customFormat="1" x14ac:dyDescent="0.2">
      <c r="A179" s="12" t="s">
        <v>377</v>
      </c>
      <c r="B179" s="13" t="s">
        <v>378</v>
      </c>
      <c r="C179" s="14">
        <f t="shared" ref="C179:C180" si="18">C180</f>
        <v>419.7</v>
      </c>
    </row>
    <row r="180" spans="1:3" s="15" customFormat="1" ht="38.25" x14ac:dyDescent="0.2">
      <c r="A180" s="12" t="s">
        <v>379</v>
      </c>
      <c r="B180" s="13" t="s">
        <v>380</v>
      </c>
      <c r="C180" s="14">
        <f t="shared" si="18"/>
        <v>419.7</v>
      </c>
    </row>
    <row r="181" spans="1:3" s="31" customFormat="1" ht="38.25" x14ac:dyDescent="0.2">
      <c r="A181" s="12" t="s">
        <v>42</v>
      </c>
      <c r="B181" s="17" t="s">
        <v>43</v>
      </c>
      <c r="C181" s="22">
        <v>419.7</v>
      </c>
    </row>
    <row r="182" spans="1:3" s="15" customFormat="1" x14ac:dyDescent="0.2">
      <c r="A182" s="12" t="s">
        <v>381</v>
      </c>
      <c r="B182" s="23" t="s">
        <v>382</v>
      </c>
      <c r="C182" s="14">
        <f>C183+C185+C187+C189+C191+C194+C197+C198+C199+C203+C205+C207+C209+C211+C213</f>
        <v>1302509.0000000002</v>
      </c>
    </row>
    <row r="183" spans="1:3" s="19" customFormat="1" ht="63.75" x14ac:dyDescent="0.2">
      <c r="A183" s="12" t="s">
        <v>383</v>
      </c>
      <c r="B183" s="13" t="s">
        <v>384</v>
      </c>
      <c r="C183" s="14">
        <f t="shared" ref="C183" si="19">C184</f>
        <v>5056.6000000000004</v>
      </c>
    </row>
    <row r="184" spans="1:3" s="31" customFormat="1" ht="63.75" x14ac:dyDescent="0.2">
      <c r="A184" s="12" t="s">
        <v>96</v>
      </c>
      <c r="B184" s="20" t="s">
        <v>97</v>
      </c>
      <c r="C184" s="22">
        <v>5056.6000000000004</v>
      </c>
    </row>
    <row r="185" spans="1:3" s="15" customFormat="1" ht="25.5" x14ac:dyDescent="0.2">
      <c r="A185" s="12" t="s">
        <v>385</v>
      </c>
      <c r="B185" s="34" t="s">
        <v>386</v>
      </c>
      <c r="C185" s="14">
        <f t="shared" ref="C185" si="20">C186</f>
        <v>0.8</v>
      </c>
    </row>
    <row r="186" spans="1:3" s="31" customFormat="1" ht="38.25" x14ac:dyDescent="0.2">
      <c r="A186" s="12" t="s">
        <v>387</v>
      </c>
      <c r="B186" s="20" t="s">
        <v>229</v>
      </c>
      <c r="C186" s="22">
        <v>0.8</v>
      </c>
    </row>
    <row r="187" spans="1:3" s="15" customFormat="1" ht="25.5" x14ac:dyDescent="0.2">
      <c r="A187" s="12" t="s">
        <v>388</v>
      </c>
      <c r="B187" s="13" t="s">
        <v>389</v>
      </c>
      <c r="C187" s="14">
        <f>C188</f>
        <v>847.3</v>
      </c>
    </row>
    <row r="188" spans="1:3" s="15" customFormat="1" ht="25.5" x14ac:dyDescent="0.2">
      <c r="A188" s="12" t="s">
        <v>70</v>
      </c>
      <c r="B188" s="20" t="s">
        <v>71</v>
      </c>
      <c r="C188" s="22">
        <v>847.3</v>
      </c>
    </row>
    <row r="189" spans="1:3" s="15" customFormat="1" ht="38.25" x14ac:dyDescent="0.2">
      <c r="A189" s="12" t="s">
        <v>390</v>
      </c>
      <c r="B189" s="13" t="s">
        <v>391</v>
      </c>
      <c r="C189" s="14">
        <f>C190</f>
        <v>1422.3</v>
      </c>
    </row>
    <row r="190" spans="1:3" s="31" customFormat="1" ht="38.25" x14ac:dyDescent="0.2">
      <c r="A190" s="12" t="s">
        <v>248</v>
      </c>
      <c r="B190" s="20" t="s">
        <v>249</v>
      </c>
      <c r="C190" s="22">
        <v>1422.3</v>
      </c>
    </row>
    <row r="191" spans="1:3" s="15" customFormat="1" x14ac:dyDescent="0.2">
      <c r="A191" s="12" t="s">
        <v>392</v>
      </c>
      <c r="B191" s="34" t="s">
        <v>393</v>
      </c>
      <c r="C191" s="14">
        <f>C192</f>
        <v>449.9</v>
      </c>
    </row>
    <row r="192" spans="1:3" s="19" customFormat="1" ht="38.25" x14ac:dyDescent="0.2">
      <c r="A192" s="12" t="s">
        <v>394</v>
      </c>
      <c r="B192" s="35" t="s">
        <v>395</v>
      </c>
      <c r="C192" s="22">
        <f>C193</f>
        <v>449.9</v>
      </c>
    </row>
    <row r="193" spans="1:3" s="19" customFormat="1" ht="51" x14ac:dyDescent="0.2">
      <c r="A193" s="12" t="s">
        <v>10</v>
      </c>
      <c r="B193" s="35" t="s">
        <v>11</v>
      </c>
      <c r="C193" s="22">
        <v>449.9</v>
      </c>
    </row>
    <row r="194" spans="1:3" s="15" customFormat="1" ht="89.25" x14ac:dyDescent="0.2">
      <c r="A194" s="12" t="s">
        <v>396</v>
      </c>
      <c r="B194" s="23" t="s">
        <v>397</v>
      </c>
      <c r="C194" s="14">
        <f t="shared" ref="C194:C195" si="21">C195</f>
        <v>195.4</v>
      </c>
    </row>
    <row r="195" spans="1:3" s="19" customFormat="1" ht="25.5" x14ac:dyDescent="0.2">
      <c r="A195" s="12" t="s">
        <v>398</v>
      </c>
      <c r="B195" s="27" t="s">
        <v>399</v>
      </c>
      <c r="C195" s="22">
        <f t="shared" si="21"/>
        <v>195.4</v>
      </c>
    </row>
    <row r="196" spans="1:3" s="19" customFormat="1" ht="51" x14ac:dyDescent="0.2">
      <c r="A196" s="12" t="s">
        <v>57</v>
      </c>
      <c r="B196" s="27" t="s">
        <v>58</v>
      </c>
      <c r="C196" s="22">
        <v>195.4</v>
      </c>
    </row>
    <row r="197" spans="1:3" s="15" customFormat="1" ht="25.5" x14ac:dyDescent="0.2">
      <c r="A197" s="12" t="s">
        <v>128</v>
      </c>
      <c r="B197" s="25" t="s">
        <v>129</v>
      </c>
      <c r="C197" s="14">
        <v>1181.8</v>
      </c>
    </row>
    <row r="198" spans="1:3" s="15" customFormat="1" ht="25.5" x14ac:dyDescent="0.2">
      <c r="A198" s="12" t="s">
        <v>39</v>
      </c>
      <c r="B198" s="25" t="s">
        <v>40</v>
      </c>
      <c r="C198" s="14">
        <v>13407.3</v>
      </c>
    </row>
    <row r="199" spans="1:3" s="15" customFormat="1" ht="25.5" x14ac:dyDescent="0.2">
      <c r="A199" s="12" t="s">
        <v>400</v>
      </c>
      <c r="B199" s="23" t="s">
        <v>401</v>
      </c>
      <c r="C199" s="14">
        <f>C200+C202</f>
        <v>1190311.6000000001</v>
      </c>
    </row>
    <row r="200" spans="1:3" s="19" customFormat="1" ht="38.25" x14ac:dyDescent="0.2">
      <c r="A200" s="12" t="s">
        <v>402</v>
      </c>
      <c r="B200" s="27" t="s">
        <v>403</v>
      </c>
      <c r="C200" s="22">
        <f>C201</f>
        <v>1537</v>
      </c>
    </row>
    <row r="201" spans="1:3" s="19" customFormat="1" ht="38.25" x14ac:dyDescent="0.2">
      <c r="A201" s="12" t="s">
        <v>73</v>
      </c>
      <c r="B201" s="27" t="s">
        <v>74</v>
      </c>
      <c r="C201" s="22">
        <v>1537</v>
      </c>
    </row>
    <row r="202" spans="1:3" s="19" customFormat="1" ht="25.5" x14ac:dyDescent="0.2">
      <c r="A202" s="12" t="s">
        <v>75</v>
      </c>
      <c r="B202" s="27" t="s">
        <v>76</v>
      </c>
      <c r="C202" s="22">
        <v>1188774.6000000001</v>
      </c>
    </row>
    <row r="203" spans="1:3" s="15" customFormat="1" ht="38.25" x14ac:dyDescent="0.2">
      <c r="A203" s="12" t="s">
        <v>404</v>
      </c>
      <c r="B203" s="36" t="s">
        <v>405</v>
      </c>
      <c r="C203" s="14">
        <f t="shared" ref="C203" si="22">C204</f>
        <v>2603.1</v>
      </c>
    </row>
    <row r="204" spans="1:3" s="31" customFormat="1" ht="51" x14ac:dyDescent="0.2">
      <c r="A204" s="12" t="s">
        <v>44</v>
      </c>
      <c r="B204" s="27" t="s">
        <v>45</v>
      </c>
      <c r="C204" s="22">
        <v>2603.1</v>
      </c>
    </row>
    <row r="205" spans="1:3" s="15" customFormat="1" ht="51" x14ac:dyDescent="0.2">
      <c r="A205" s="12" t="s">
        <v>406</v>
      </c>
      <c r="B205" s="23" t="s">
        <v>407</v>
      </c>
      <c r="C205" s="14">
        <f t="shared" ref="C205" si="23">C206</f>
        <v>4311.2</v>
      </c>
    </row>
    <row r="206" spans="1:3" s="15" customFormat="1" ht="51" x14ac:dyDescent="0.2">
      <c r="A206" s="12" t="s">
        <v>14</v>
      </c>
      <c r="B206" s="27" t="s">
        <v>15</v>
      </c>
      <c r="C206" s="22">
        <v>4311.2</v>
      </c>
    </row>
    <row r="207" spans="1:3" s="15" customFormat="1" ht="51" x14ac:dyDescent="0.2">
      <c r="A207" s="12" t="s">
        <v>408</v>
      </c>
      <c r="B207" s="25" t="s">
        <v>409</v>
      </c>
      <c r="C207" s="14">
        <f>C208</f>
        <v>9815.7999999999993</v>
      </c>
    </row>
    <row r="208" spans="1:3" s="19" customFormat="1" ht="63.75" x14ac:dyDescent="0.2">
      <c r="A208" s="12" t="s">
        <v>137</v>
      </c>
      <c r="B208" s="20" t="s">
        <v>138</v>
      </c>
      <c r="C208" s="22">
        <v>9815.7999999999993</v>
      </c>
    </row>
    <row r="209" spans="1:3" s="15" customFormat="1" ht="25.5" x14ac:dyDescent="0.2">
      <c r="A209" s="12" t="s">
        <v>410</v>
      </c>
      <c r="B209" s="25" t="s">
        <v>411</v>
      </c>
      <c r="C209" s="14">
        <f t="shared" ref="C209" si="24">C210</f>
        <v>1806.8</v>
      </c>
    </row>
    <row r="210" spans="1:3" s="31" customFormat="1" ht="38.25" x14ac:dyDescent="0.2">
      <c r="A210" s="12" t="s">
        <v>144</v>
      </c>
      <c r="B210" s="20" t="s">
        <v>145</v>
      </c>
      <c r="C210" s="22">
        <v>1806.8</v>
      </c>
    </row>
    <row r="211" spans="1:3" s="15" customFormat="1" ht="63.75" x14ac:dyDescent="0.2">
      <c r="A211" s="12" t="s">
        <v>412</v>
      </c>
      <c r="B211" s="23" t="s">
        <v>413</v>
      </c>
      <c r="C211" s="14">
        <f t="shared" ref="C211" si="25">C212</f>
        <v>25047.5</v>
      </c>
    </row>
    <row r="212" spans="1:3" s="15" customFormat="1" ht="63.75" x14ac:dyDescent="0.2">
      <c r="A212" s="12" t="s">
        <v>139</v>
      </c>
      <c r="B212" s="20" t="s">
        <v>140</v>
      </c>
      <c r="C212" s="22">
        <v>25047.5</v>
      </c>
    </row>
    <row r="213" spans="1:3" s="15" customFormat="1" ht="25.5" x14ac:dyDescent="0.2">
      <c r="A213" s="12" t="s">
        <v>414</v>
      </c>
      <c r="B213" s="23" t="s">
        <v>415</v>
      </c>
      <c r="C213" s="14">
        <f>C214</f>
        <v>46051.6</v>
      </c>
    </row>
    <row r="214" spans="1:3" s="31" customFormat="1" ht="38.25" x14ac:dyDescent="0.2">
      <c r="A214" s="12" t="s">
        <v>4</v>
      </c>
      <c r="B214" s="20" t="s">
        <v>5</v>
      </c>
      <c r="C214" s="22">
        <v>46051.6</v>
      </c>
    </row>
    <row r="215" spans="1:3" s="15" customFormat="1" x14ac:dyDescent="0.2">
      <c r="A215" s="12" t="s">
        <v>416</v>
      </c>
      <c r="B215" s="23" t="s">
        <v>417</v>
      </c>
      <c r="C215" s="14">
        <f>C216+C218</f>
        <v>13565.6</v>
      </c>
    </row>
    <row r="216" spans="1:3" s="15" customFormat="1" x14ac:dyDescent="0.2">
      <c r="A216" s="12" t="s">
        <v>418</v>
      </c>
      <c r="B216" s="23" t="s">
        <v>419</v>
      </c>
      <c r="C216" s="14">
        <f>C217</f>
        <v>860.6</v>
      </c>
    </row>
    <row r="217" spans="1:3" s="31" customFormat="1" ht="25.5" x14ac:dyDescent="0.2">
      <c r="A217" s="12" t="s">
        <v>25</v>
      </c>
      <c r="B217" s="20" t="s">
        <v>26</v>
      </c>
      <c r="C217" s="22">
        <v>860.6</v>
      </c>
    </row>
    <row r="218" spans="1:3" s="15" customFormat="1" x14ac:dyDescent="0.2">
      <c r="A218" s="12" t="s">
        <v>420</v>
      </c>
      <c r="B218" s="25" t="s">
        <v>421</v>
      </c>
      <c r="C218" s="14">
        <f>C219</f>
        <v>12705</v>
      </c>
    </row>
    <row r="219" spans="1:3" s="31" customFormat="1" x14ac:dyDescent="0.2">
      <c r="A219" s="12" t="s">
        <v>27</v>
      </c>
      <c r="B219" s="20" t="s">
        <v>28</v>
      </c>
      <c r="C219" s="22">
        <v>12705</v>
      </c>
    </row>
    <row r="220" spans="1:3" x14ac:dyDescent="0.2">
      <c r="A220" s="37" t="s">
        <v>422</v>
      </c>
      <c r="B220" s="38" t="s">
        <v>423</v>
      </c>
      <c r="C220" s="39">
        <f>C221+C321+C324+C327+C339</f>
        <v>34465148.100000001</v>
      </c>
    </row>
    <row r="221" spans="1:3" ht="25.5" x14ac:dyDescent="0.2">
      <c r="A221" s="37" t="s">
        <v>424</v>
      </c>
      <c r="B221" s="38" t="s">
        <v>425</v>
      </c>
      <c r="C221" s="39">
        <f>C222+C226+C270+C296</f>
        <v>33112386</v>
      </c>
    </row>
    <row r="222" spans="1:3" x14ac:dyDescent="0.2">
      <c r="A222" s="37" t="s">
        <v>680</v>
      </c>
      <c r="B222" s="38" t="s">
        <v>426</v>
      </c>
      <c r="C222" s="40">
        <f>C223+C224+C225</f>
        <v>9237798.0999999996</v>
      </c>
    </row>
    <row r="223" spans="1:3" ht="25.5" x14ac:dyDescent="0.2">
      <c r="A223" s="41" t="s">
        <v>681</v>
      </c>
      <c r="B223" s="20" t="s">
        <v>146</v>
      </c>
      <c r="C223" s="22">
        <v>5822592.2999999998</v>
      </c>
    </row>
    <row r="224" spans="1:3" ht="38.25" x14ac:dyDescent="0.2">
      <c r="A224" s="41" t="s">
        <v>737</v>
      </c>
      <c r="B224" s="20" t="s">
        <v>529</v>
      </c>
      <c r="C224" s="22">
        <v>2044275</v>
      </c>
    </row>
    <row r="225" spans="1:3" ht="38.25" x14ac:dyDescent="0.2">
      <c r="A225" s="41" t="s">
        <v>583</v>
      </c>
      <c r="B225" s="20" t="s">
        <v>530</v>
      </c>
      <c r="C225" s="22">
        <v>1370930.8</v>
      </c>
    </row>
    <row r="226" spans="1:3" ht="25.5" x14ac:dyDescent="0.2">
      <c r="A226" s="37" t="s">
        <v>682</v>
      </c>
      <c r="B226" s="38" t="s">
        <v>427</v>
      </c>
      <c r="C226" s="40">
        <f>SUM(C227:C269)</f>
        <v>9859817.5</v>
      </c>
    </row>
    <row r="227" spans="1:3" ht="51" x14ac:dyDescent="0.2">
      <c r="A227" s="41" t="s">
        <v>584</v>
      </c>
      <c r="B227" s="42" t="s">
        <v>502</v>
      </c>
      <c r="C227" s="43">
        <v>3019</v>
      </c>
    </row>
    <row r="228" spans="1:3" ht="38.25" x14ac:dyDescent="0.2">
      <c r="A228" s="41" t="s">
        <v>585</v>
      </c>
      <c r="B228" s="42" t="s">
        <v>550</v>
      </c>
      <c r="C228" s="43">
        <v>937323.6</v>
      </c>
    </row>
    <row r="229" spans="1:3" ht="38.25" x14ac:dyDescent="0.2">
      <c r="A229" s="41" t="s">
        <v>683</v>
      </c>
      <c r="B229" s="42" t="s">
        <v>441</v>
      </c>
      <c r="C229" s="43">
        <v>10296.4</v>
      </c>
    </row>
    <row r="230" spans="1:3" ht="25.5" x14ac:dyDescent="0.2">
      <c r="A230" s="41" t="s">
        <v>684</v>
      </c>
      <c r="B230" s="42" t="s">
        <v>236</v>
      </c>
      <c r="C230" s="43">
        <v>18475.3</v>
      </c>
    </row>
    <row r="231" spans="1:3" ht="38.25" x14ac:dyDescent="0.2">
      <c r="A231" s="41" t="s">
        <v>685</v>
      </c>
      <c r="B231" s="42" t="s">
        <v>113</v>
      </c>
      <c r="C231" s="43">
        <v>2500.5</v>
      </c>
    </row>
    <row r="232" spans="1:3" ht="51" x14ac:dyDescent="0.2">
      <c r="A232" s="41" t="s">
        <v>686</v>
      </c>
      <c r="B232" s="42" t="s">
        <v>552</v>
      </c>
      <c r="C232" s="43">
        <v>34258.9</v>
      </c>
    </row>
    <row r="233" spans="1:3" ht="51" x14ac:dyDescent="0.2">
      <c r="A233" s="41" t="s">
        <v>687</v>
      </c>
      <c r="B233" s="42" t="s">
        <v>118</v>
      </c>
      <c r="C233" s="43">
        <v>200064.9</v>
      </c>
    </row>
    <row r="234" spans="1:3" ht="63.75" x14ac:dyDescent="0.2">
      <c r="A234" s="41" t="s">
        <v>688</v>
      </c>
      <c r="B234" s="42" t="s">
        <v>46</v>
      </c>
      <c r="C234" s="43">
        <v>14040</v>
      </c>
    </row>
    <row r="235" spans="1:3" ht="38.25" x14ac:dyDescent="0.2">
      <c r="A235" s="41" t="s">
        <v>739</v>
      </c>
      <c r="B235" s="42" t="s">
        <v>114</v>
      </c>
      <c r="C235" s="43">
        <v>10497.6</v>
      </c>
    </row>
    <row r="236" spans="1:3" ht="51" x14ac:dyDescent="0.2">
      <c r="A236" s="41" t="s">
        <v>586</v>
      </c>
      <c r="B236" s="42" t="s">
        <v>481</v>
      </c>
      <c r="C236" s="43">
        <v>167926.9</v>
      </c>
    </row>
    <row r="237" spans="1:3" ht="76.5" x14ac:dyDescent="0.2">
      <c r="A237" s="41" t="s">
        <v>587</v>
      </c>
      <c r="B237" s="42" t="s">
        <v>551</v>
      </c>
      <c r="C237" s="43">
        <v>36308.5</v>
      </c>
    </row>
    <row r="238" spans="1:3" ht="51" x14ac:dyDescent="0.2">
      <c r="A238" s="41" t="s">
        <v>588</v>
      </c>
      <c r="B238" s="42" t="s">
        <v>482</v>
      </c>
      <c r="C238" s="43">
        <v>197697.9</v>
      </c>
    </row>
    <row r="239" spans="1:3" ht="25.5" x14ac:dyDescent="0.2">
      <c r="A239" s="41" t="s">
        <v>589</v>
      </c>
      <c r="B239" s="42" t="s">
        <v>483</v>
      </c>
      <c r="C239" s="43">
        <v>82491.3</v>
      </c>
    </row>
    <row r="240" spans="1:3" ht="38.25" x14ac:dyDescent="0.2">
      <c r="A240" s="41" t="s">
        <v>590</v>
      </c>
      <c r="B240" s="42" t="s">
        <v>484</v>
      </c>
      <c r="C240" s="43">
        <v>106202.8</v>
      </c>
    </row>
    <row r="241" spans="1:3" ht="38.25" x14ac:dyDescent="0.2">
      <c r="A241" s="41" t="s">
        <v>591</v>
      </c>
      <c r="B241" s="42" t="s">
        <v>498</v>
      </c>
      <c r="C241" s="43">
        <v>76433.5</v>
      </c>
    </row>
    <row r="242" spans="1:3" ht="38.25" x14ac:dyDescent="0.2">
      <c r="A242" s="41" t="s">
        <v>592</v>
      </c>
      <c r="B242" s="42" t="s">
        <v>499</v>
      </c>
      <c r="C242" s="43">
        <v>25000</v>
      </c>
    </row>
    <row r="243" spans="1:3" ht="63.75" x14ac:dyDescent="0.2">
      <c r="A243" s="41" t="s">
        <v>593</v>
      </c>
      <c r="B243" s="42" t="s">
        <v>518</v>
      </c>
      <c r="C243" s="43">
        <v>1686820.9</v>
      </c>
    </row>
    <row r="244" spans="1:3" ht="38.25" x14ac:dyDescent="0.2">
      <c r="A244" s="41" t="s">
        <v>594</v>
      </c>
      <c r="B244" s="42" t="s">
        <v>539</v>
      </c>
      <c r="C244" s="43">
        <v>99461.1</v>
      </c>
    </row>
    <row r="245" spans="1:3" ht="63.75" x14ac:dyDescent="0.2">
      <c r="A245" s="41" t="s">
        <v>689</v>
      </c>
      <c r="B245" s="42" t="s">
        <v>90</v>
      </c>
      <c r="C245" s="43">
        <v>50456.2</v>
      </c>
    </row>
    <row r="246" spans="1:3" ht="63.75" x14ac:dyDescent="0.2">
      <c r="A246" s="41" t="s">
        <v>595</v>
      </c>
      <c r="B246" s="42" t="s">
        <v>519</v>
      </c>
      <c r="C246" s="43">
        <v>9492.2999999999993</v>
      </c>
    </row>
    <row r="247" spans="1:3" ht="25.5" x14ac:dyDescent="0.2">
      <c r="A247" s="41" t="s">
        <v>596</v>
      </c>
      <c r="B247" s="42" t="s">
        <v>510</v>
      </c>
      <c r="C247" s="43">
        <v>105600</v>
      </c>
    </row>
    <row r="248" spans="1:3" ht="38.25" x14ac:dyDescent="0.2">
      <c r="A248" s="41" t="s">
        <v>690</v>
      </c>
      <c r="B248" s="42" t="s">
        <v>119</v>
      </c>
      <c r="C248" s="43">
        <v>11673.7</v>
      </c>
    </row>
    <row r="249" spans="1:3" ht="51" x14ac:dyDescent="0.2">
      <c r="A249" s="41" t="s">
        <v>597</v>
      </c>
      <c r="B249" s="42" t="s">
        <v>511</v>
      </c>
      <c r="C249" s="43">
        <v>4379.1000000000004</v>
      </c>
    </row>
    <row r="250" spans="1:3" ht="38.25" x14ac:dyDescent="0.2">
      <c r="A250" s="41" t="s">
        <v>598</v>
      </c>
      <c r="B250" s="42" t="s">
        <v>512</v>
      </c>
      <c r="C250" s="43">
        <v>19116.099999999999</v>
      </c>
    </row>
    <row r="251" spans="1:3" ht="25.5" x14ac:dyDescent="0.2">
      <c r="A251" s="41" t="s">
        <v>599</v>
      </c>
      <c r="B251" s="42" t="s">
        <v>476</v>
      </c>
      <c r="C251" s="43">
        <v>62906</v>
      </c>
    </row>
    <row r="252" spans="1:3" ht="38.25" x14ac:dyDescent="0.2">
      <c r="A252" s="41" t="s">
        <v>691</v>
      </c>
      <c r="B252" s="42" t="s">
        <v>72</v>
      </c>
      <c r="C252" s="43">
        <v>2199.3000000000002</v>
      </c>
    </row>
    <row r="253" spans="1:3" ht="38.25" x14ac:dyDescent="0.2">
      <c r="A253" s="41" t="s">
        <v>692</v>
      </c>
      <c r="B253" s="42" t="s">
        <v>107</v>
      </c>
      <c r="C253" s="43">
        <v>12150</v>
      </c>
    </row>
    <row r="254" spans="1:3" ht="25.5" x14ac:dyDescent="0.2">
      <c r="A254" s="41" t="s">
        <v>693</v>
      </c>
      <c r="B254" s="42" t="s">
        <v>108</v>
      </c>
      <c r="C254" s="43">
        <v>66750.5</v>
      </c>
    </row>
    <row r="255" spans="1:3" ht="38.25" x14ac:dyDescent="0.2">
      <c r="A255" s="41" t="s">
        <v>694</v>
      </c>
      <c r="B255" s="42" t="s">
        <v>553</v>
      </c>
      <c r="C255" s="43">
        <v>507037.4</v>
      </c>
    </row>
    <row r="256" spans="1:3" ht="76.5" x14ac:dyDescent="0.2">
      <c r="A256" s="41" t="s">
        <v>695</v>
      </c>
      <c r="B256" s="42" t="s">
        <v>115</v>
      </c>
      <c r="C256" s="43">
        <v>5263.7</v>
      </c>
    </row>
    <row r="257" spans="1:3" ht="51" x14ac:dyDescent="0.2">
      <c r="A257" s="41" t="s">
        <v>696</v>
      </c>
      <c r="B257" s="42" t="s">
        <v>16</v>
      </c>
      <c r="C257" s="43">
        <v>1279710.5</v>
      </c>
    </row>
    <row r="258" spans="1:3" ht="63.75" x14ac:dyDescent="0.2">
      <c r="A258" s="41" t="s">
        <v>600</v>
      </c>
      <c r="B258" s="42" t="s">
        <v>520</v>
      </c>
      <c r="C258" s="43">
        <v>10848.1</v>
      </c>
    </row>
    <row r="259" spans="1:3" ht="89.25" x14ac:dyDescent="0.2">
      <c r="A259" s="41" t="s">
        <v>601</v>
      </c>
      <c r="B259" s="42" t="s">
        <v>521</v>
      </c>
      <c r="C259" s="43">
        <v>20032.2</v>
      </c>
    </row>
    <row r="260" spans="1:3" ht="38.25" x14ac:dyDescent="0.2">
      <c r="A260" s="41" t="s">
        <v>697</v>
      </c>
      <c r="B260" s="42" t="s">
        <v>19</v>
      </c>
      <c r="C260" s="43">
        <v>342763.7</v>
      </c>
    </row>
    <row r="261" spans="1:3" ht="25.5" x14ac:dyDescent="0.2">
      <c r="A261" s="41" t="s">
        <v>698</v>
      </c>
      <c r="B261" s="42" t="s">
        <v>20</v>
      </c>
      <c r="C261" s="43">
        <v>204347.3</v>
      </c>
    </row>
    <row r="262" spans="1:3" ht="38.25" x14ac:dyDescent="0.2">
      <c r="A262" s="41" t="s">
        <v>699</v>
      </c>
      <c r="B262" s="42" t="s">
        <v>21</v>
      </c>
      <c r="C262" s="43">
        <v>496264</v>
      </c>
    </row>
    <row r="263" spans="1:3" ht="38.25" x14ac:dyDescent="0.2">
      <c r="A263" s="41" t="s">
        <v>602</v>
      </c>
      <c r="B263" s="42" t="s">
        <v>485</v>
      </c>
      <c r="C263" s="43">
        <v>119108.7</v>
      </c>
    </row>
    <row r="264" spans="1:3" ht="25.5" x14ac:dyDescent="0.2">
      <c r="A264" s="41" t="s">
        <v>700</v>
      </c>
      <c r="B264" s="42" t="s">
        <v>540</v>
      </c>
      <c r="C264" s="43">
        <v>844310.1</v>
      </c>
    </row>
    <row r="265" spans="1:3" ht="25.5" x14ac:dyDescent="0.2">
      <c r="A265" s="41" t="s">
        <v>603</v>
      </c>
      <c r="B265" s="42" t="s">
        <v>546</v>
      </c>
      <c r="C265" s="43">
        <v>76955.8</v>
      </c>
    </row>
    <row r="266" spans="1:3" ht="38.25" x14ac:dyDescent="0.2">
      <c r="A266" s="41" t="s">
        <v>604</v>
      </c>
      <c r="B266" s="42" t="s">
        <v>457</v>
      </c>
      <c r="C266" s="43">
        <v>57974.400000000001</v>
      </c>
    </row>
    <row r="267" spans="1:3" ht="38.25" x14ac:dyDescent="0.2">
      <c r="A267" s="41" t="s">
        <v>605</v>
      </c>
      <c r="B267" s="42" t="s">
        <v>486</v>
      </c>
      <c r="C267" s="43">
        <v>519613</v>
      </c>
    </row>
    <row r="268" spans="1:3" ht="63.75" x14ac:dyDescent="0.2">
      <c r="A268" s="41" t="s">
        <v>606</v>
      </c>
      <c r="B268" s="42" t="s">
        <v>500</v>
      </c>
      <c r="C268" s="43">
        <v>1111000</v>
      </c>
    </row>
    <row r="269" spans="1:3" ht="51" x14ac:dyDescent="0.2">
      <c r="A269" s="41" t="s">
        <v>607</v>
      </c>
      <c r="B269" s="42" t="s">
        <v>458</v>
      </c>
      <c r="C269" s="43">
        <v>211046.3</v>
      </c>
    </row>
    <row r="270" spans="1:3" x14ac:dyDescent="0.2">
      <c r="A270" s="37" t="s">
        <v>701</v>
      </c>
      <c r="B270" s="38" t="s">
        <v>428</v>
      </c>
      <c r="C270" s="40">
        <f>SUM(C271:C295)</f>
        <v>6543821.3999999994</v>
      </c>
    </row>
    <row r="271" spans="1:3" ht="63.75" x14ac:dyDescent="0.2">
      <c r="A271" s="41" t="s">
        <v>608</v>
      </c>
      <c r="B271" s="42" t="s">
        <v>527</v>
      </c>
      <c r="C271" s="43">
        <v>87.8</v>
      </c>
    </row>
    <row r="272" spans="1:3" ht="25.5" x14ac:dyDescent="0.2">
      <c r="A272" s="41" t="s">
        <v>609</v>
      </c>
      <c r="B272" s="42" t="s">
        <v>503</v>
      </c>
      <c r="C272" s="43">
        <v>19574.599999999999</v>
      </c>
    </row>
    <row r="273" spans="1:3" ht="38.25" x14ac:dyDescent="0.2">
      <c r="A273" s="41" t="s">
        <v>702</v>
      </c>
      <c r="B273" s="42" t="s">
        <v>147</v>
      </c>
      <c r="C273" s="43">
        <v>58635</v>
      </c>
    </row>
    <row r="274" spans="1:3" ht="51" x14ac:dyDescent="0.2">
      <c r="A274" s="41" t="s">
        <v>703</v>
      </c>
      <c r="B274" s="42" t="s">
        <v>237</v>
      </c>
      <c r="C274" s="43">
        <v>682.1</v>
      </c>
    </row>
    <row r="275" spans="1:3" ht="25.5" x14ac:dyDescent="0.2">
      <c r="A275" s="41" t="s">
        <v>704</v>
      </c>
      <c r="B275" s="42" t="s">
        <v>59</v>
      </c>
      <c r="C275" s="43">
        <v>10121.1</v>
      </c>
    </row>
    <row r="276" spans="1:3" ht="25.5" x14ac:dyDescent="0.2">
      <c r="A276" s="41" t="s">
        <v>705</v>
      </c>
      <c r="B276" s="42" t="s">
        <v>106</v>
      </c>
      <c r="C276" s="43">
        <v>246857.1</v>
      </c>
    </row>
    <row r="277" spans="1:3" ht="76.5" x14ac:dyDescent="0.2">
      <c r="A277" s="41" t="s">
        <v>706</v>
      </c>
      <c r="B277" s="42" t="s">
        <v>477</v>
      </c>
      <c r="C277" s="43">
        <v>59685.2</v>
      </c>
    </row>
    <row r="278" spans="1:3" ht="51" x14ac:dyDescent="0.2">
      <c r="A278" s="41" t="s">
        <v>707</v>
      </c>
      <c r="B278" s="42" t="s">
        <v>478</v>
      </c>
      <c r="C278" s="43">
        <v>16488.7</v>
      </c>
    </row>
    <row r="279" spans="1:3" ht="51" x14ac:dyDescent="0.2">
      <c r="A279" s="41" t="s">
        <v>708</v>
      </c>
      <c r="B279" s="42" t="s">
        <v>120</v>
      </c>
      <c r="C279" s="43">
        <v>20551.900000000001</v>
      </c>
    </row>
    <row r="280" spans="1:3" ht="63.75" x14ac:dyDescent="0.2">
      <c r="A280" s="41" t="s">
        <v>610</v>
      </c>
      <c r="B280" s="42" t="s">
        <v>479</v>
      </c>
      <c r="C280" s="43">
        <v>18961.599999999999</v>
      </c>
    </row>
    <row r="281" spans="1:3" ht="51" x14ac:dyDescent="0.2">
      <c r="A281" s="41" t="s">
        <v>709</v>
      </c>
      <c r="B281" s="42" t="s">
        <v>121</v>
      </c>
      <c r="C281" s="43">
        <v>153556.20000000001</v>
      </c>
    </row>
    <row r="282" spans="1:3" ht="51" x14ac:dyDescent="0.2">
      <c r="A282" s="41" t="s">
        <v>710</v>
      </c>
      <c r="B282" s="42" t="s">
        <v>122</v>
      </c>
      <c r="C282" s="43">
        <v>121.2</v>
      </c>
    </row>
    <row r="283" spans="1:3" ht="25.5" x14ac:dyDescent="0.2">
      <c r="A283" s="41" t="s">
        <v>711</v>
      </c>
      <c r="B283" s="42" t="s">
        <v>123</v>
      </c>
      <c r="C283" s="43">
        <v>986697.8</v>
      </c>
    </row>
    <row r="284" spans="1:3" ht="38.25" x14ac:dyDescent="0.2">
      <c r="A284" s="41" t="s">
        <v>712</v>
      </c>
      <c r="B284" s="42" t="s">
        <v>124</v>
      </c>
      <c r="C284" s="43">
        <v>20337.5</v>
      </c>
    </row>
    <row r="285" spans="1:3" ht="63.75" x14ac:dyDescent="0.2">
      <c r="A285" s="41" t="s">
        <v>713</v>
      </c>
      <c r="B285" s="42" t="s">
        <v>125</v>
      </c>
      <c r="C285" s="43">
        <v>13934.7</v>
      </c>
    </row>
    <row r="286" spans="1:3" ht="51" x14ac:dyDescent="0.2">
      <c r="A286" s="41" t="s">
        <v>714</v>
      </c>
      <c r="B286" s="42" t="s">
        <v>544</v>
      </c>
      <c r="C286" s="43">
        <v>540</v>
      </c>
    </row>
    <row r="287" spans="1:3" ht="38.25" x14ac:dyDescent="0.2">
      <c r="A287" s="41" t="s">
        <v>715</v>
      </c>
      <c r="B287" s="42" t="s">
        <v>47</v>
      </c>
      <c r="C287" s="43">
        <v>1182638.6000000001</v>
      </c>
    </row>
    <row r="288" spans="1:3" ht="76.5" x14ac:dyDescent="0.2">
      <c r="A288" s="41" t="s">
        <v>716</v>
      </c>
      <c r="B288" s="42" t="s">
        <v>126</v>
      </c>
      <c r="C288" s="43">
        <v>1416590.4</v>
      </c>
    </row>
    <row r="289" spans="1:3" ht="25.5" x14ac:dyDescent="0.2">
      <c r="A289" s="41" t="s">
        <v>611</v>
      </c>
      <c r="B289" s="42" t="s">
        <v>504</v>
      </c>
      <c r="C289" s="43">
        <v>31656</v>
      </c>
    </row>
    <row r="290" spans="1:3" ht="63.75" x14ac:dyDescent="0.2">
      <c r="A290" s="41" t="s">
        <v>612</v>
      </c>
      <c r="B290" s="42" t="s">
        <v>505</v>
      </c>
      <c r="C290" s="43">
        <v>1321.8</v>
      </c>
    </row>
    <row r="291" spans="1:3" ht="25.5" x14ac:dyDescent="0.2">
      <c r="A291" s="41" t="s">
        <v>613</v>
      </c>
      <c r="B291" s="42" t="s">
        <v>506</v>
      </c>
      <c r="C291" s="43">
        <v>1814</v>
      </c>
    </row>
    <row r="292" spans="1:3" ht="63.75" x14ac:dyDescent="0.2">
      <c r="A292" s="41" t="s">
        <v>614</v>
      </c>
      <c r="B292" s="42" t="s">
        <v>507</v>
      </c>
      <c r="C292" s="43">
        <v>82884.7</v>
      </c>
    </row>
    <row r="293" spans="1:3" ht="76.5" x14ac:dyDescent="0.2">
      <c r="A293" s="41" t="s">
        <v>717</v>
      </c>
      <c r="B293" s="42" t="s">
        <v>91</v>
      </c>
      <c r="C293" s="43">
        <v>696789.2</v>
      </c>
    </row>
    <row r="294" spans="1:3" ht="38.25" x14ac:dyDescent="0.2">
      <c r="A294" s="41" t="s">
        <v>615</v>
      </c>
      <c r="B294" s="42" t="s">
        <v>545</v>
      </c>
      <c r="C294" s="43">
        <v>1249131.8999999999</v>
      </c>
    </row>
    <row r="295" spans="1:3" ht="25.5" x14ac:dyDescent="0.2">
      <c r="A295" s="41" t="s">
        <v>718</v>
      </c>
      <c r="B295" s="42" t="s">
        <v>148</v>
      </c>
      <c r="C295" s="43">
        <v>254162.3</v>
      </c>
    </row>
    <row r="296" spans="1:3" x14ac:dyDescent="0.2">
      <c r="A296" s="37" t="s">
        <v>719</v>
      </c>
      <c r="B296" s="38" t="s">
        <v>429</v>
      </c>
      <c r="C296" s="40">
        <f>SUM(C297:C320)</f>
        <v>7470949</v>
      </c>
    </row>
    <row r="297" spans="1:3" ht="51" x14ac:dyDescent="0.2">
      <c r="A297" s="41" t="s">
        <v>616</v>
      </c>
      <c r="B297" s="42" t="s">
        <v>442</v>
      </c>
      <c r="C297" s="43">
        <v>796.2</v>
      </c>
    </row>
    <row r="298" spans="1:3" ht="38.25" x14ac:dyDescent="0.2">
      <c r="A298" s="41" t="s">
        <v>720</v>
      </c>
      <c r="B298" s="42" t="s">
        <v>440</v>
      </c>
      <c r="C298" s="43">
        <v>22739</v>
      </c>
    </row>
    <row r="299" spans="1:3" ht="38.25" x14ac:dyDescent="0.2">
      <c r="A299" s="41" t="s">
        <v>721</v>
      </c>
      <c r="B299" s="42" t="s">
        <v>439</v>
      </c>
      <c r="C299" s="43">
        <v>8105.1</v>
      </c>
    </row>
    <row r="300" spans="1:3" ht="63.75" x14ac:dyDescent="0.2">
      <c r="A300" s="41" t="s">
        <v>617</v>
      </c>
      <c r="B300" s="42" t="s">
        <v>554</v>
      </c>
      <c r="C300" s="43">
        <v>543148.19999999995</v>
      </c>
    </row>
    <row r="301" spans="1:3" ht="38.25" x14ac:dyDescent="0.2">
      <c r="A301" s="41" t="s">
        <v>722</v>
      </c>
      <c r="B301" s="42" t="s">
        <v>92</v>
      </c>
      <c r="C301" s="43">
        <v>272118.2</v>
      </c>
    </row>
    <row r="302" spans="1:3" ht="89.25" x14ac:dyDescent="0.2">
      <c r="A302" s="41" t="s">
        <v>618</v>
      </c>
      <c r="B302" s="42" t="s">
        <v>487</v>
      </c>
      <c r="C302" s="43">
        <v>476553.1</v>
      </c>
    </row>
    <row r="303" spans="1:3" ht="38.25" x14ac:dyDescent="0.2">
      <c r="A303" s="41" t="s">
        <v>619</v>
      </c>
      <c r="B303" s="42" t="s">
        <v>488</v>
      </c>
      <c r="C303" s="43">
        <v>249367.7</v>
      </c>
    </row>
    <row r="304" spans="1:3" ht="51" x14ac:dyDescent="0.2">
      <c r="A304" s="41" t="s">
        <v>620</v>
      </c>
      <c r="B304" s="42" t="s">
        <v>443</v>
      </c>
      <c r="C304" s="43">
        <v>609.79999999999995</v>
      </c>
    </row>
    <row r="305" spans="1:3" ht="127.5" x14ac:dyDescent="0.2">
      <c r="A305" s="41" t="s">
        <v>621</v>
      </c>
      <c r="B305" s="42" t="s">
        <v>489</v>
      </c>
      <c r="C305" s="43">
        <v>9411.7000000000007</v>
      </c>
    </row>
    <row r="306" spans="1:3" ht="25.5" x14ac:dyDescent="0.2">
      <c r="A306" s="41" t="s">
        <v>622</v>
      </c>
      <c r="B306" s="42" t="s">
        <v>444</v>
      </c>
      <c r="C306" s="43">
        <v>18107</v>
      </c>
    </row>
    <row r="307" spans="1:3" ht="51" x14ac:dyDescent="0.2">
      <c r="A307" s="41" t="s">
        <v>623</v>
      </c>
      <c r="B307" s="42" t="s">
        <v>445</v>
      </c>
      <c r="C307" s="43">
        <v>65952.3</v>
      </c>
    </row>
    <row r="308" spans="1:3" ht="38.25" x14ac:dyDescent="0.2">
      <c r="A308" s="41" t="s">
        <v>723</v>
      </c>
      <c r="B308" s="42" t="s">
        <v>141</v>
      </c>
      <c r="C308" s="43">
        <v>1792227</v>
      </c>
    </row>
    <row r="309" spans="1:3" ht="51" x14ac:dyDescent="0.2">
      <c r="A309" s="41" t="s">
        <v>624</v>
      </c>
      <c r="B309" s="42" t="s">
        <v>528</v>
      </c>
      <c r="C309" s="43">
        <v>3030349</v>
      </c>
    </row>
    <row r="310" spans="1:3" ht="51" x14ac:dyDescent="0.2">
      <c r="A310" s="41" t="s">
        <v>625</v>
      </c>
      <c r="B310" s="42" t="s">
        <v>459</v>
      </c>
      <c r="C310" s="43">
        <v>89437</v>
      </c>
    </row>
    <row r="311" spans="1:3" ht="25.5" x14ac:dyDescent="0.2">
      <c r="A311" s="41" t="s">
        <v>626</v>
      </c>
      <c r="B311" s="42" t="s">
        <v>513</v>
      </c>
      <c r="C311" s="43">
        <v>5600</v>
      </c>
    </row>
    <row r="312" spans="1:3" ht="38.25" x14ac:dyDescent="0.2">
      <c r="A312" s="41" t="s">
        <v>627</v>
      </c>
      <c r="B312" s="42" t="s">
        <v>514</v>
      </c>
      <c r="C312" s="43">
        <v>25000</v>
      </c>
    </row>
    <row r="313" spans="1:3" ht="63.75" x14ac:dyDescent="0.2">
      <c r="A313" s="41" t="s">
        <v>628</v>
      </c>
      <c r="B313" s="42" t="s">
        <v>490</v>
      </c>
      <c r="C313" s="43">
        <v>4713.5</v>
      </c>
    </row>
    <row r="314" spans="1:3" ht="51" x14ac:dyDescent="0.2">
      <c r="A314" s="41" t="s">
        <v>629</v>
      </c>
      <c r="B314" s="42" t="s">
        <v>491</v>
      </c>
      <c r="C314" s="43">
        <v>3728.8</v>
      </c>
    </row>
    <row r="315" spans="1:3" ht="51" x14ac:dyDescent="0.2">
      <c r="A315" s="41" t="s">
        <v>630</v>
      </c>
      <c r="B315" s="42" t="s">
        <v>473</v>
      </c>
      <c r="C315" s="43">
        <v>45830</v>
      </c>
    </row>
    <row r="316" spans="1:3" ht="38.25" x14ac:dyDescent="0.2">
      <c r="A316" s="41" t="s">
        <v>631</v>
      </c>
      <c r="B316" s="42" t="s">
        <v>460</v>
      </c>
      <c r="C316" s="43">
        <v>42152.4</v>
      </c>
    </row>
    <row r="317" spans="1:3" ht="38.25" x14ac:dyDescent="0.2">
      <c r="A317" s="41" t="s">
        <v>632</v>
      </c>
      <c r="B317" s="42" t="s">
        <v>531</v>
      </c>
      <c r="C317" s="43">
        <v>95507.6</v>
      </c>
    </row>
    <row r="318" spans="1:3" ht="51" x14ac:dyDescent="0.2">
      <c r="A318" s="41" t="s">
        <v>633</v>
      </c>
      <c r="B318" s="42" t="s">
        <v>538</v>
      </c>
      <c r="C318" s="43">
        <v>302338.2</v>
      </c>
    </row>
    <row r="319" spans="1:3" ht="38.25" x14ac:dyDescent="0.2">
      <c r="A319" s="41" t="s">
        <v>634</v>
      </c>
      <c r="B319" s="42" t="s">
        <v>446</v>
      </c>
      <c r="C319" s="43">
        <v>286864.8</v>
      </c>
    </row>
    <row r="320" spans="1:3" ht="25.5" x14ac:dyDescent="0.2">
      <c r="A320" s="41" t="s">
        <v>724</v>
      </c>
      <c r="B320" s="42" t="s">
        <v>89</v>
      </c>
      <c r="C320" s="43">
        <v>80292.399999999994</v>
      </c>
    </row>
    <row r="321" spans="1:3" ht="25.5" x14ac:dyDescent="0.2">
      <c r="A321" s="37" t="s">
        <v>430</v>
      </c>
      <c r="B321" s="38" t="s">
        <v>431</v>
      </c>
      <c r="C321" s="40">
        <f>SUM(C322:C323)</f>
        <v>538895.39999999991</v>
      </c>
    </row>
    <row r="322" spans="1:3" ht="89.25" x14ac:dyDescent="0.2">
      <c r="A322" s="41" t="s">
        <v>735</v>
      </c>
      <c r="B322" s="42" t="s">
        <v>541</v>
      </c>
      <c r="C322" s="43">
        <v>405441.1</v>
      </c>
    </row>
    <row r="323" spans="1:3" ht="63.75" x14ac:dyDescent="0.2">
      <c r="A323" s="41" t="s">
        <v>736</v>
      </c>
      <c r="B323" s="42" t="s">
        <v>240</v>
      </c>
      <c r="C323" s="43">
        <v>133454.29999999999</v>
      </c>
    </row>
    <row r="324" spans="1:3" x14ac:dyDescent="0.2">
      <c r="A324" s="41" t="s">
        <v>636</v>
      </c>
      <c r="B324" s="44" t="s">
        <v>635</v>
      </c>
      <c r="C324" s="40">
        <f>C325</f>
        <v>367.1</v>
      </c>
    </row>
    <row r="325" spans="1:3" ht="25.5" x14ac:dyDescent="0.2">
      <c r="A325" s="41" t="s">
        <v>638</v>
      </c>
      <c r="B325" s="44" t="s">
        <v>637</v>
      </c>
      <c r="C325" s="40">
        <f>C326</f>
        <v>367.1</v>
      </c>
    </row>
    <row r="326" spans="1:3" ht="38.25" x14ac:dyDescent="0.2">
      <c r="A326" s="41" t="s">
        <v>639</v>
      </c>
      <c r="B326" s="42" t="s">
        <v>515</v>
      </c>
      <c r="C326" s="43">
        <v>367.1</v>
      </c>
    </row>
    <row r="327" spans="1:3" ht="51" x14ac:dyDescent="0.2">
      <c r="A327" s="37" t="s">
        <v>432</v>
      </c>
      <c r="B327" s="38" t="s">
        <v>433</v>
      </c>
      <c r="C327" s="40">
        <v>951120.6</v>
      </c>
    </row>
    <row r="328" spans="1:3" ht="76.5" x14ac:dyDescent="0.2">
      <c r="A328" s="41" t="s">
        <v>725</v>
      </c>
      <c r="B328" s="44" t="s">
        <v>640</v>
      </c>
      <c r="C328" s="40">
        <v>951120.6</v>
      </c>
    </row>
    <row r="329" spans="1:3" ht="25.5" x14ac:dyDescent="0.2">
      <c r="A329" s="41" t="s">
        <v>641</v>
      </c>
      <c r="B329" s="42" t="s">
        <v>48</v>
      </c>
      <c r="C329" s="43">
        <v>113496.4</v>
      </c>
    </row>
    <row r="330" spans="1:3" ht="25.5" x14ac:dyDescent="0.2">
      <c r="A330" s="41" t="s">
        <v>642</v>
      </c>
      <c r="B330" s="42" t="s">
        <v>49</v>
      </c>
      <c r="C330" s="43">
        <v>8072</v>
      </c>
    </row>
    <row r="331" spans="1:3" ht="25.5" x14ac:dyDescent="0.2">
      <c r="A331" s="41" t="s">
        <v>643</v>
      </c>
      <c r="B331" s="42" t="s">
        <v>60</v>
      </c>
      <c r="C331" s="43">
        <v>69264.899999999994</v>
      </c>
    </row>
    <row r="332" spans="1:3" ht="63.75" x14ac:dyDescent="0.2">
      <c r="A332" s="41" t="s">
        <v>726</v>
      </c>
      <c r="B332" s="42" t="s">
        <v>22</v>
      </c>
      <c r="C332" s="43">
        <v>1542.3</v>
      </c>
    </row>
    <row r="333" spans="1:3" ht="63.75" x14ac:dyDescent="0.2">
      <c r="A333" s="41" t="s">
        <v>644</v>
      </c>
      <c r="B333" s="42" t="s">
        <v>455</v>
      </c>
      <c r="C333" s="43">
        <v>2471</v>
      </c>
    </row>
    <row r="334" spans="1:3" ht="63.75" x14ac:dyDescent="0.2">
      <c r="A334" s="41" t="s">
        <v>645</v>
      </c>
      <c r="B334" s="42" t="s">
        <v>542</v>
      </c>
      <c r="C334" s="43">
        <v>1411.8</v>
      </c>
    </row>
    <row r="335" spans="1:3" ht="51" x14ac:dyDescent="0.2">
      <c r="A335" s="41" t="s">
        <v>646</v>
      </c>
      <c r="B335" s="42" t="s">
        <v>532</v>
      </c>
      <c r="C335" s="43">
        <v>188.6</v>
      </c>
    </row>
    <row r="336" spans="1:3" ht="51" x14ac:dyDescent="0.2">
      <c r="A336" s="41" t="s">
        <v>647</v>
      </c>
      <c r="B336" s="42" t="s">
        <v>522</v>
      </c>
      <c r="C336" s="43">
        <v>1160.0999999999999</v>
      </c>
    </row>
    <row r="337" spans="1:3" ht="63.75" x14ac:dyDescent="0.2">
      <c r="A337" s="41" t="s">
        <v>648</v>
      </c>
      <c r="B337" s="42" t="s">
        <v>523</v>
      </c>
      <c r="C337" s="43">
        <v>1764.6</v>
      </c>
    </row>
    <row r="338" spans="1:3" ht="51" x14ac:dyDescent="0.2">
      <c r="A338" s="41" t="s">
        <v>727</v>
      </c>
      <c r="B338" s="42" t="s">
        <v>17</v>
      </c>
      <c r="C338" s="43">
        <v>751748.8</v>
      </c>
    </row>
    <row r="339" spans="1:3" ht="38.25" x14ac:dyDescent="0.2">
      <c r="A339" s="37" t="s">
        <v>434</v>
      </c>
      <c r="B339" s="38" t="s">
        <v>435</v>
      </c>
      <c r="C339" s="40">
        <f>SUM(C340:C377)</f>
        <v>-137621</v>
      </c>
    </row>
    <row r="340" spans="1:3" ht="51" x14ac:dyDescent="0.2">
      <c r="A340" s="41" t="s">
        <v>728</v>
      </c>
      <c r="B340" s="42" t="s">
        <v>23</v>
      </c>
      <c r="C340" s="43">
        <v>-1039.4000000000001</v>
      </c>
    </row>
    <row r="341" spans="1:3" ht="38.25" x14ac:dyDescent="0.2">
      <c r="A341" s="41" t="s">
        <v>729</v>
      </c>
      <c r="B341" s="42" t="s">
        <v>18</v>
      </c>
      <c r="C341" s="43">
        <v>-656.3</v>
      </c>
    </row>
    <row r="342" spans="1:3" ht="51" x14ac:dyDescent="0.2">
      <c r="A342" s="41" t="s">
        <v>730</v>
      </c>
      <c r="B342" s="42" t="s">
        <v>127</v>
      </c>
      <c r="C342" s="43">
        <v>-636.29999999999995</v>
      </c>
    </row>
    <row r="343" spans="1:3" ht="76.5" x14ac:dyDescent="0.2">
      <c r="A343" s="41" t="s">
        <v>731</v>
      </c>
      <c r="B343" s="42" t="s">
        <v>50</v>
      </c>
      <c r="C343" s="43">
        <v>-44.8</v>
      </c>
    </row>
    <row r="344" spans="1:3" ht="51" x14ac:dyDescent="0.2">
      <c r="A344" s="41" t="s">
        <v>649</v>
      </c>
      <c r="B344" s="42" t="s">
        <v>474</v>
      </c>
      <c r="C344" s="43">
        <v>-7379.4</v>
      </c>
    </row>
    <row r="345" spans="1:3" ht="38.25" x14ac:dyDescent="0.2">
      <c r="A345" s="41" t="s">
        <v>650</v>
      </c>
      <c r="B345" s="42" t="s">
        <v>447</v>
      </c>
      <c r="C345" s="43">
        <v>-146.19999999999999</v>
      </c>
    </row>
    <row r="346" spans="1:3" ht="38.25" x14ac:dyDescent="0.2">
      <c r="A346" s="41" t="s">
        <v>651</v>
      </c>
      <c r="B346" s="42" t="s">
        <v>492</v>
      </c>
      <c r="C346" s="43">
        <v>-2927.4</v>
      </c>
    </row>
    <row r="347" spans="1:3" ht="38.25" x14ac:dyDescent="0.2">
      <c r="A347" s="41" t="s">
        <v>732</v>
      </c>
      <c r="B347" s="42" t="s">
        <v>448</v>
      </c>
      <c r="C347" s="43">
        <v>-0.2</v>
      </c>
    </row>
    <row r="348" spans="1:3" ht="38.25" x14ac:dyDescent="0.2">
      <c r="A348" s="41" t="s">
        <v>652</v>
      </c>
      <c r="B348" s="42" t="s">
        <v>449</v>
      </c>
      <c r="C348" s="43">
        <v>-877.5</v>
      </c>
    </row>
    <row r="349" spans="1:3" ht="51" x14ac:dyDescent="0.2">
      <c r="A349" s="41" t="s">
        <v>653</v>
      </c>
      <c r="B349" s="42" t="s">
        <v>501</v>
      </c>
      <c r="C349" s="43">
        <v>-65.5</v>
      </c>
    </row>
    <row r="350" spans="1:3" ht="38.25" x14ac:dyDescent="0.2">
      <c r="A350" s="41" t="s">
        <v>654</v>
      </c>
      <c r="B350" s="42" t="s">
        <v>480</v>
      </c>
      <c r="C350" s="43">
        <v>-1462.1</v>
      </c>
    </row>
    <row r="351" spans="1:3" ht="25.5" x14ac:dyDescent="0.2">
      <c r="A351" s="41" t="s">
        <v>655</v>
      </c>
      <c r="B351" s="42" t="s">
        <v>516</v>
      </c>
      <c r="C351" s="43">
        <v>-0.2</v>
      </c>
    </row>
    <row r="352" spans="1:3" ht="63.75" x14ac:dyDescent="0.2">
      <c r="A352" s="41" t="s">
        <v>656</v>
      </c>
      <c r="B352" s="42" t="s">
        <v>456</v>
      </c>
      <c r="C352" s="43">
        <v>-1688.8</v>
      </c>
    </row>
    <row r="353" spans="1:3" ht="89.25" x14ac:dyDescent="0.2">
      <c r="A353" s="41" t="s">
        <v>657</v>
      </c>
      <c r="B353" s="42" t="s">
        <v>524</v>
      </c>
      <c r="C353" s="43">
        <v>-79.599999999999994</v>
      </c>
    </row>
    <row r="354" spans="1:3" ht="38.25" x14ac:dyDescent="0.2">
      <c r="A354" s="41" t="s">
        <v>658</v>
      </c>
      <c r="B354" s="42" t="s">
        <v>461</v>
      </c>
      <c r="C354" s="43">
        <v>-15637.5</v>
      </c>
    </row>
    <row r="355" spans="1:3" ht="38.25" x14ac:dyDescent="0.2">
      <c r="A355" s="41" t="s">
        <v>659</v>
      </c>
      <c r="B355" s="42" t="s">
        <v>462</v>
      </c>
      <c r="C355" s="43">
        <v>-4347.1000000000004</v>
      </c>
    </row>
    <row r="356" spans="1:3" ht="51" x14ac:dyDescent="0.2">
      <c r="A356" s="41" t="s">
        <v>660</v>
      </c>
      <c r="B356" s="42" t="s">
        <v>543</v>
      </c>
      <c r="C356" s="43">
        <v>-1101.2</v>
      </c>
    </row>
    <row r="357" spans="1:3" ht="63.75" x14ac:dyDescent="0.2">
      <c r="A357" s="41" t="s">
        <v>661</v>
      </c>
      <c r="B357" s="42" t="s">
        <v>517</v>
      </c>
      <c r="C357" s="43">
        <v>-358.7</v>
      </c>
    </row>
    <row r="358" spans="1:3" ht="38.25" x14ac:dyDescent="0.2">
      <c r="A358" s="41" t="s">
        <v>662</v>
      </c>
      <c r="B358" s="42" t="s">
        <v>463</v>
      </c>
      <c r="C358" s="43">
        <v>-7.8</v>
      </c>
    </row>
    <row r="359" spans="1:3" ht="76.5" x14ac:dyDescent="0.2">
      <c r="A359" s="41" t="s">
        <v>663</v>
      </c>
      <c r="B359" s="42" t="s">
        <v>493</v>
      </c>
      <c r="C359" s="43">
        <v>-9.1999999999999993</v>
      </c>
    </row>
    <row r="360" spans="1:3" ht="38.25" x14ac:dyDescent="0.2">
      <c r="A360" s="41" t="s">
        <v>664</v>
      </c>
      <c r="B360" s="42" t="s">
        <v>533</v>
      </c>
      <c r="C360" s="43">
        <v>-188.6</v>
      </c>
    </row>
    <row r="361" spans="1:3" ht="38.25" x14ac:dyDescent="0.2">
      <c r="A361" s="41" t="s">
        <v>665</v>
      </c>
      <c r="B361" s="42" t="s">
        <v>508</v>
      </c>
      <c r="C361" s="43">
        <v>-56</v>
      </c>
    </row>
    <row r="362" spans="1:3" ht="38.25" x14ac:dyDescent="0.2">
      <c r="A362" s="41" t="s">
        <v>666</v>
      </c>
      <c r="B362" s="42" t="s">
        <v>509</v>
      </c>
      <c r="C362" s="43">
        <v>-443.9</v>
      </c>
    </row>
    <row r="363" spans="1:3" ht="38.25" x14ac:dyDescent="0.2">
      <c r="A363" s="41" t="s">
        <v>667</v>
      </c>
      <c r="B363" s="42" t="s">
        <v>450</v>
      </c>
      <c r="C363" s="43">
        <v>-64.900000000000006</v>
      </c>
    </row>
    <row r="364" spans="1:3" ht="38.25" x14ac:dyDescent="0.2">
      <c r="A364" s="41" t="s">
        <v>668</v>
      </c>
      <c r="B364" s="42" t="s">
        <v>451</v>
      </c>
      <c r="C364" s="43">
        <v>-19.600000000000001</v>
      </c>
    </row>
    <row r="365" spans="1:3" ht="89.25" x14ac:dyDescent="0.2">
      <c r="A365" s="41" t="s">
        <v>669</v>
      </c>
      <c r="B365" s="42" t="s">
        <v>452</v>
      </c>
      <c r="C365" s="43">
        <v>-0.4</v>
      </c>
    </row>
    <row r="366" spans="1:3" ht="51" x14ac:dyDescent="0.2">
      <c r="A366" s="41" t="s">
        <v>670</v>
      </c>
      <c r="B366" s="42" t="s">
        <v>453</v>
      </c>
      <c r="C366" s="43">
        <v>-819.7</v>
      </c>
    </row>
    <row r="367" spans="1:3" ht="102" x14ac:dyDescent="0.2">
      <c r="A367" s="41" t="s">
        <v>671</v>
      </c>
      <c r="B367" s="42" t="s">
        <v>454</v>
      </c>
      <c r="C367" s="43">
        <v>-916.9</v>
      </c>
    </row>
    <row r="368" spans="1:3" ht="25.5" x14ac:dyDescent="0.2">
      <c r="A368" s="41" t="s">
        <v>672</v>
      </c>
      <c r="B368" s="42" t="s">
        <v>534</v>
      </c>
      <c r="C368" s="43">
        <v>-307.5</v>
      </c>
    </row>
    <row r="369" spans="1:3" ht="51" x14ac:dyDescent="0.2">
      <c r="A369" s="41" t="s">
        <v>673</v>
      </c>
      <c r="B369" s="42" t="s">
        <v>464</v>
      </c>
      <c r="C369" s="43">
        <v>-5414.9</v>
      </c>
    </row>
    <row r="370" spans="1:3" ht="38.25" x14ac:dyDescent="0.2">
      <c r="A370" s="41" t="s">
        <v>674</v>
      </c>
      <c r="B370" s="42" t="s">
        <v>525</v>
      </c>
      <c r="C370" s="43">
        <v>-1160.0999999999999</v>
      </c>
    </row>
    <row r="371" spans="1:3" ht="51" x14ac:dyDescent="0.2">
      <c r="A371" s="41" t="s">
        <v>675</v>
      </c>
      <c r="B371" s="42" t="s">
        <v>526</v>
      </c>
      <c r="C371" s="43">
        <v>-1764.6</v>
      </c>
    </row>
    <row r="372" spans="1:3" ht="76.5" x14ac:dyDescent="0.2">
      <c r="A372" s="41" t="s">
        <v>676</v>
      </c>
      <c r="B372" s="42" t="s">
        <v>494</v>
      </c>
      <c r="C372" s="43">
        <v>-71</v>
      </c>
    </row>
    <row r="373" spans="1:3" ht="63.75" x14ac:dyDescent="0.2">
      <c r="A373" s="41" t="s">
        <v>677</v>
      </c>
      <c r="B373" s="42" t="s">
        <v>495</v>
      </c>
      <c r="C373" s="43">
        <v>-508.6</v>
      </c>
    </row>
    <row r="374" spans="1:3" ht="51" x14ac:dyDescent="0.2">
      <c r="A374" s="41" t="s">
        <v>678</v>
      </c>
      <c r="B374" s="42" t="s">
        <v>496</v>
      </c>
      <c r="C374" s="43">
        <v>-10907.8</v>
      </c>
    </row>
    <row r="375" spans="1:3" ht="76.5" x14ac:dyDescent="0.2">
      <c r="A375" s="41" t="s">
        <v>679</v>
      </c>
      <c r="B375" s="42" t="s">
        <v>497</v>
      </c>
      <c r="C375" s="43">
        <v>-24500</v>
      </c>
    </row>
    <row r="376" spans="1:3" ht="38.25" x14ac:dyDescent="0.2">
      <c r="A376" s="48" t="s">
        <v>733</v>
      </c>
      <c r="B376" s="42" t="s">
        <v>93</v>
      </c>
      <c r="C376" s="43">
        <v>-1464.5</v>
      </c>
    </row>
    <row r="377" spans="1:3" ht="38.25" x14ac:dyDescent="0.2">
      <c r="A377" s="41" t="s">
        <v>734</v>
      </c>
      <c r="B377" s="42" t="s">
        <v>24</v>
      </c>
      <c r="C377" s="43">
        <v>-50546.8</v>
      </c>
    </row>
    <row r="378" spans="1:3" ht="14.25" customHeight="1" x14ac:dyDescent="0.2">
      <c r="A378" s="45"/>
      <c r="B378" s="46" t="s">
        <v>436</v>
      </c>
      <c r="C378" s="47">
        <v>159625462</v>
      </c>
    </row>
  </sheetData>
  <mergeCells count="5">
    <mergeCell ref="B2:C2"/>
    <mergeCell ref="B3:C3"/>
    <mergeCell ref="B4:C4"/>
    <mergeCell ref="B5:C5"/>
    <mergeCell ref="A7:C7"/>
  </mergeCells>
  <printOptions horizontalCentered="1"/>
  <pageMargins left="0.7" right="0.7" top="0.75" bottom="0.75" header="0.3" footer="0.3"/>
  <pageSetup paperSize="9" scale="89" fitToHeight="0" orientation="portrait" r:id="rId1"/>
  <headerFooter alignWithMargins="0">
    <oddFooter>&amp;C&amp;"Times New Roman,обычный"&amp;10Страница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прил2</vt:lpstr>
      <vt:lpstr>прил2!Заголовки_для_печати</vt:lpstr>
      <vt:lpstr>прил2!Область_печати</vt:lpstr>
    </vt:vector>
  </TitlesOfParts>
  <Company>ГКУ НСО РИЦ</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Шиц Екатерина Александровна</dc:creator>
  <cp:lastModifiedBy>Яузин Артем Евгеньевич</cp:lastModifiedBy>
  <cp:lastPrinted>2020-05-14T02:04:31Z</cp:lastPrinted>
  <dcterms:created xsi:type="dcterms:W3CDTF">2018-05-08T09:20:24Z</dcterms:created>
  <dcterms:modified xsi:type="dcterms:W3CDTF">2020-05-14T02:38:41Z</dcterms:modified>
</cp:coreProperties>
</file>